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G upload web\BG 6-2021\BG UPLOAD 6-21\"/>
    </mc:Choice>
  </mc:AlternateContent>
  <xr:revisionPtr revIDLastSave="0" documentId="13_ncr:1_{82CA5943-5735-4D1D-B0AF-E012BBA4FF2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22" i="2" l="1"/>
  <c r="I23" i="2"/>
  <c r="I21" i="2"/>
  <c r="H22" i="2"/>
  <c r="H23" i="2"/>
  <c r="H21" i="2"/>
  <c r="G22" i="2"/>
  <c r="G23" i="2"/>
  <c r="G21" i="2"/>
  <c r="F22" i="2"/>
  <c r="F23" i="2"/>
  <c r="F21" i="2"/>
  <c r="E22" i="2"/>
  <c r="E23" i="2"/>
  <c r="E21" i="2"/>
  <c r="D22" i="2"/>
  <c r="D23" i="2"/>
  <c r="D21" i="2"/>
  <c r="M19" i="2"/>
  <c r="M18" i="2"/>
  <c r="M17" i="2"/>
  <c r="M16" i="2"/>
  <c r="M15" i="2"/>
  <c r="K58" i="2"/>
  <c r="F58" i="2" s="1"/>
  <c r="K57" i="2"/>
  <c r="I57" i="2" s="1"/>
  <c r="K54" i="2"/>
  <c r="G54" i="2" s="1"/>
  <c r="K53" i="2"/>
  <c r="E53" i="2" s="1"/>
  <c r="K52" i="2"/>
  <c r="F52" i="2" s="1"/>
  <c r="K51" i="2"/>
  <c r="I51" i="2" s="1"/>
  <c r="K48" i="2"/>
  <c r="H48" i="2" s="1"/>
  <c r="K47" i="2"/>
  <c r="F47" i="2" s="1"/>
  <c r="K45" i="2"/>
  <c r="E45" i="2" s="1"/>
  <c r="K44" i="2"/>
  <c r="E44" i="2" s="1"/>
  <c r="K43" i="2"/>
  <c r="H43" i="2" s="1"/>
  <c r="K42" i="2"/>
  <c r="F42" i="2" s="1"/>
  <c r="K39" i="2"/>
  <c r="E39" i="2" s="1"/>
  <c r="K38" i="2"/>
  <c r="E38" i="2" s="1"/>
  <c r="K37" i="2"/>
  <c r="F37" i="2" s="1"/>
  <c r="K36" i="2"/>
  <c r="E36" i="2" s="1"/>
  <c r="I35" i="2"/>
  <c r="H35" i="2"/>
  <c r="G35" i="2"/>
  <c r="F35" i="2"/>
  <c r="E35" i="2"/>
  <c r="K34" i="2"/>
  <c r="E34" i="2" s="1"/>
  <c r="K33" i="2"/>
  <c r="F33" i="2" s="1"/>
  <c r="I32" i="2"/>
  <c r="H32" i="2"/>
  <c r="G32" i="2"/>
  <c r="F32" i="2"/>
  <c r="E32" i="2"/>
  <c r="K31" i="2"/>
  <c r="G31" i="2" s="1"/>
  <c r="K30" i="2"/>
  <c r="E30" i="2" s="1"/>
  <c r="I29" i="2"/>
  <c r="H29" i="2"/>
  <c r="G29" i="2"/>
  <c r="F29" i="2"/>
  <c r="E29" i="2"/>
  <c r="K28" i="2"/>
  <c r="H28" i="2" s="1"/>
  <c r="K27" i="2"/>
  <c r="E27" i="2" s="1"/>
  <c r="E58" i="2" l="1"/>
  <c r="E42" i="2"/>
  <c r="F44" i="2"/>
  <c r="H42" i="2"/>
  <c r="E31" i="2"/>
  <c r="G44" i="2"/>
  <c r="G51" i="2"/>
  <c r="F31" i="2"/>
  <c r="H52" i="2"/>
  <c r="E52" i="2"/>
  <c r="F51" i="2"/>
  <c r="H31" i="2"/>
  <c r="E54" i="2"/>
  <c r="I52" i="2"/>
  <c r="F36" i="2"/>
  <c r="E47" i="2"/>
  <c r="F28" i="2"/>
  <c r="H51" i="2"/>
  <c r="F54" i="2"/>
  <c r="E33" i="2"/>
  <c r="E48" i="2"/>
  <c r="I54" i="2"/>
  <c r="I28" i="2"/>
  <c r="H54" i="2"/>
  <c r="G28" i="2"/>
  <c r="G38" i="2"/>
  <c r="G47" i="2"/>
  <c r="G27" i="2"/>
  <c r="I36" i="2"/>
  <c r="G57" i="2"/>
  <c r="G36" i="2"/>
  <c r="I44" i="2"/>
  <c r="F57" i="2"/>
  <c r="E28" i="2"/>
  <c r="I39" i="2"/>
  <c r="G53" i="2"/>
  <c r="E57" i="2"/>
  <c r="G34" i="2"/>
  <c r="I37" i="2"/>
  <c r="I33" i="2"/>
  <c r="H37" i="2"/>
  <c r="H39" i="2"/>
  <c r="I45" i="2"/>
  <c r="I58" i="2"/>
  <c r="H33" i="2"/>
  <c r="E37" i="2"/>
  <c r="G39" i="2"/>
  <c r="F45" i="2"/>
  <c r="H58" i="2"/>
  <c r="F39" i="2"/>
  <c r="H36" i="2"/>
  <c r="H44" i="2"/>
  <c r="H47" i="2"/>
  <c r="H57" i="2"/>
  <c r="G43" i="2"/>
  <c r="G48" i="2"/>
  <c r="F43" i="2"/>
  <c r="F48" i="2"/>
  <c r="E43" i="2"/>
  <c r="I27" i="2"/>
  <c r="H30" i="2"/>
  <c r="G33" i="2"/>
  <c r="I34" i="2"/>
  <c r="G37" i="2"/>
  <c r="I38" i="2"/>
  <c r="H45" i="2"/>
  <c r="E51" i="2"/>
  <c r="G52" i="2"/>
  <c r="I53" i="2"/>
  <c r="G58" i="2"/>
  <c r="I30" i="2"/>
  <c r="H27" i="2"/>
  <c r="G30" i="2"/>
  <c r="I31" i="2"/>
  <c r="H34" i="2"/>
  <c r="H38" i="2"/>
  <c r="I42" i="2"/>
  <c r="G45" i="2"/>
  <c r="I47" i="2"/>
  <c r="H53" i="2"/>
  <c r="F30" i="2"/>
  <c r="F27" i="2"/>
  <c r="F34" i="2"/>
  <c r="F38" i="2"/>
  <c r="G42" i="2"/>
  <c r="I43" i="2"/>
  <c r="I48" i="2"/>
  <c r="F53" i="2"/>
  <c r="I13" i="2" l="1"/>
  <c r="H13" i="2"/>
  <c r="G13" i="2"/>
  <c r="F13" i="2"/>
  <c r="E13" i="2"/>
  <c r="I12" i="2"/>
  <c r="H12" i="2"/>
  <c r="G12" i="2"/>
  <c r="F12" i="2"/>
  <c r="E12" i="2"/>
  <c r="I11" i="2"/>
  <c r="H11" i="2"/>
  <c r="G11" i="2"/>
  <c r="F11" i="2"/>
  <c r="E11" i="2"/>
  <c r="I8" i="2"/>
  <c r="H8" i="2"/>
  <c r="G8" i="2"/>
  <c r="F8" i="2"/>
  <c r="E8" i="2"/>
  <c r="I7" i="2"/>
  <c r="H7" i="2"/>
  <c r="G7" i="2"/>
  <c r="F7" i="2"/>
  <c r="E7" i="2"/>
  <c r="I6" i="2"/>
  <c r="H6" i="2"/>
  <c r="G6" i="2"/>
  <c r="F6" i="2"/>
  <c r="E6" i="2"/>
  <c r="I5" i="2"/>
  <c r="H5" i="2"/>
  <c r="G5" i="2"/>
  <c r="F5" i="2"/>
  <c r="E5" i="2"/>
  <c r="I4" i="2"/>
  <c r="H4" i="2"/>
  <c r="G4" i="2"/>
  <c r="F4" i="2"/>
  <c r="E4" i="2"/>
</calcChain>
</file>

<file path=xl/sharedStrings.xml><?xml version="1.0" encoding="utf-8"?>
<sst xmlns="http://schemas.openxmlformats.org/spreadsheetml/2006/main" count="424" uniqueCount="184">
  <si>
    <t>DVT</t>
  </si>
  <si>
    <t>Cái</t>
  </si>
  <si>
    <t xml:space="preserve">         BẢNG GIÁ   : LED IVARS </t>
  </si>
  <si>
    <t>Bảo Hành</t>
  </si>
  <si>
    <t>2 năm</t>
  </si>
  <si>
    <r>
      <rPr>
        <b/>
        <sz val="14"/>
        <color theme="10"/>
        <rFont val="Times New Roman"/>
        <family val="1"/>
      </rPr>
      <t xml:space="preserve">  </t>
    </r>
    <r>
      <rPr>
        <b/>
        <u/>
        <sz val="14"/>
        <color theme="10"/>
        <rFont val="Times New Roman"/>
        <family val="1"/>
      </rPr>
      <t>http://long</t>
    </r>
    <r>
      <rPr>
        <b/>
        <u/>
        <sz val="14"/>
        <color rgb="FF00B050"/>
        <rFont val="Times New Roman"/>
        <family val="1"/>
      </rPr>
      <t>thanh</t>
    </r>
    <r>
      <rPr>
        <b/>
        <u/>
        <sz val="14"/>
        <color theme="10"/>
        <rFont val="Times New Roman"/>
        <family val="1"/>
      </rPr>
      <t>long.com.vn</t>
    </r>
  </si>
  <si>
    <t>1 năm</t>
  </si>
  <si>
    <t xml:space="preserve">Thanh Ray 1 mét </t>
  </si>
  <si>
    <t xml:space="preserve">Đầu nối thanh ray </t>
  </si>
  <si>
    <t>cây</t>
  </si>
  <si>
    <t xml:space="preserve">Máng cho đèn led 0m6 đơn </t>
  </si>
  <si>
    <t xml:space="preserve">Máng cho đèn led 1m2 đơn </t>
  </si>
  <si>
    <t>Máng cho đèn led 1m2 đôi</t>
  </si>
  <si>
    <t>Gía bán lẻ</t>
  </si>
  <si>
    <t xml:space="preserve">NỔI TRÒN </t>
  </si>
  <si>
    <t xml:space="preserve">ÂM TRÒN CÓ ViỀN KiẾNG 2 MÀU </t>
  </si>
  <si>
    <t xml:space="preserve">NỔI TRÒN CÓ ViỀN KiẾNG 2 MÀU </t>
  </si>
  <si>
    <t xml:space="preserve">ÂM TRÒN 3 MÀU </t>
  </si>
  <si>
    <t>BÓNG TUBE 1M2, 0M6 LoẠI THÔNG DỤNG</t>
  </si>
  <si>
    <t xml:space="preserve">ĐÈN RỌI COB </t>
  </si>
  <si>
    <t>3 năm</t>
  </si>
  <si>
    <t xml:space="preserve">ĐÈN PHA VUÔNG </t>
  </si>
  <si>
    <t xml:space="preserve">NỔI TRÒN CÓ CHỈ VIỀN  3 MÀU </t>
  </si>
  <si>
    <t>4 năm</t>
  </si>
  <si>
    <t xml:space="preserve">Gía bán </t>
  </si>
  <si>
    <r>
      <t xml:space="preserve">Bóng Led Tube T8 0.6m </t>
    </r>
    <r>
      <rPr>
        <b/>
        <sz val="14"/>
        <rFont val="Times New Roman"/>
        <family val="1"/>
      </rPr>
      <t>9w</t>
    </r>
    <r>
      <rPr>
        <sz val="11"/>
        <rFont val="Times New Roman"/>
        <family val="1"/>
      </rPr>
      <t xml:space="preserve"> As 2700-6500K hiệu xuất 810Lm đầu nhựa chip led EPISTAR  Ivars</t>
    </r>
  </si>
  <si>
    <t xml:space="preserve">ĐÈN PANEL ÂM IVARS  1 MÀU </t>
  </si>
  <si>
    <t xml:space="preserve">                        NỔI VUÔNG 1 MÀU IVARS </t>
  </si>
  <si>
    <r>
      <t xml:space="preserve">Bóng led tube T8 1.2m </t>
    </r>
    <r>
      <rPr>
        <b/>
        <sz val="14"/>
        <rFont val="Times New Roman"/>
        <family val="1"/>
      </rPr>
      <t>28w</t>
    </r>
    <r>
      <rPr>
        <sz val="12"/>
        <rFont val="Times New Roman"/>
        <family val="1"/>
      </rPr>
      <t xml:space="preserve"> As 2700-6500K hiệu xuất 2800Lm đầu nhôm </t>
    </r>
  </si>
  <si>
    <r>
      <t xml:space="preserve">Bóng led tube T8 0.6m </t>
    </r>
    <r>
      <rPr>
        <b/>
        <sz val="12"/>
        <rFont val="Times New Roman"/>
        <family val="1"/>
      </rPr>
      <t>14w</t>
    </r>
    <r>
      <rPr>
        <sz val="12"/>
        <rFont val="Times New Roman"/>
        <family val="1"/>
      </rPr>
      <t xml:space="preserve"> As 2700-6500K hiệu xuất 1400Lm đầu nhôm </t>
    </r>
  </si>
  <si>
    <t xml:space="preserve">ĐT: 38382500-39240045  0907992260 0933035960 0938389374 </t>
  </si>
  <si>
    <t>Gía ban &gt;10</t>
  </si>
  <si>
    <t>Gía ban &gt;30</t>
  </si>
  <si>
    <t>Gía ban &gt;50</t>
  </si>
  <si>
    <t xml:space="preserve">Bóng Tròn LED </t>
  </si>
  <si>
    <t>Gía ban &gt;20</t>
  </si>
  <si>
    <t>GIÁ TỐT VUI LÒNG GỌI : 0907992260 -- 0933035960 - 0938389374</t>
  </si>
  <si>
    <r>
      <t xml:space="preserve">Bóng Led Tube T8 </t>
    </r>
    <r>
      <rPr>
        <b/>
        <sz val="11"/>
        <rFont val="Times New Roman"/>
        <family val="1"/>
      </rPr>
      <t>0.6m</t>
    </r>
    <r>
      <rPr>
        <sz val="11"/>
        <rFont val="Times New Roman"/>
        <family val="1"/>
      </rPr>
      <t xml:space="preserve"> </t>
    </r>
    <r>
      <rPr>
        <b/>
        <sz val="14"/>
        <rFont val="Times New Roman"/>
        <family val="1"/>
      </rPr>
      <t>9w</t>
    </r>
    <r>
      <rPr>
        <sz val="11"/>
        <rFont val="Times New Roman"/>
        <family val="1"/>
      </rPr>
      <t xml:space="preserve"> As 2700-6500K hiệu xuất 1620Lm đầu nhựa chip led EPISTAR  Ivars</t>
    </r>
  </si>
  <si>
    <r>
      <t xml:space="preserve">Bóng Led Tube T8 </t>
    </r>
    <r>
      <rPr>
        <b/>
        <sz val="11"/>
        <rFont val="Times New Roman"/>
        <family val="1"/>
      </rPr>
      <t>1.2m</t>
    </r>
    <r>
      <rPr>
        <sz val="11"/>
        <rFont val="Times New Roman"/>
        <family val="1"/>
      </rPr>
      <t xml:space="preserve"> </t>
    </r>
    <r>
      <rPr>
        <b/>
        <sz val="14"/>
        <rFont val="Times New Roman"/>
        <family val="1"/>
      </rPr>
      <t>18w</t>
    </r>
    <r>
      <rPr>
        <sz val="11"/>
        <rFont val="Times New Roman"/>
        <family val="1"/>
      </rPr>
      <t xml:space="preserve"> As 2700-6500K hiệu xuất 1620Lm đầu nhựa chip led EPISTAR  Ivars</t>
    </r>
  </si>
  <si>
    <t>Máng TUBE 1M2, 0M6 LoẠI THÔNG DỤNG</t>
  </si>
  <si>
    <t>GIÁ BÁN LẺ</t>
  </si>
  <si>
    <t>GIÁ &lt; 10</t>
  </si>
  <si>
    <t>GIÁ &gt;10</t>
  </si>
  <si>
    <t>GIÁ &gt;20</t>
  </si>
  <si>
    <t>GIÁ &gt;40</t>
  </si>
  <si>
    <t>GIÁ &gt;60</t>
  </si>
  <si>
    <r>
      <t xml:space="preserve">Bóng Led Tube EcoFit </t>
    </r>
    <r>
      <rPr>
        <b/>
        <sz val="12"/>
        <rFont val="Times New Roman"/>
        <family val="1"/>
      </rPr>
      <t>0m6 8w</t>
    </r>
    <r>
      <rPr>
        <sz val="12"/>
        <rFont val="Times New Roman"/>
        <family val="1"/>
      </rPr>
      <t xml:space="preserve"> 400/650K Philips</t>
    </r>
  </si>
  <si>
    <r>
      <t xml:space="preserve">Bóng Led Tube EcoFit </t>
    </r>
    <r>
      <rPr>
        <b/>
        <sz val="12"/>
        <rFont val="Times New Roman"/>
        <family val="1"/>
      </rPr>
      <t>1m2 16w</t>
    </r>
    <r>
      <rPr>
        <sz val="12"/>
        <rFont val="Times New Roman"/>
        <family val="1"/>
      </rPr>
      <t xml:space="preserve"> 400/650K Philips</t>
    </r>
  </si>
  <si>
    <r>
      <t xml:space="preserve">Bóng Led Tube EcoFit HO </t>
    </r>
    <r>
      <rPr>
        <b/>
        <sz val="12"/>
        <rFont val="Times New Roman"/>
        <family val="1"/>
      </rPr>
      <t>1m2 20w</t>
    </r>
    <r>
      <rPr>
        <sz val="12"/>
        <rFont val="Times New Roman"/>
        <family val="1"/>
      </rPr>
      <t xml:space="preserve"> 300-400-650K Philips</t>
    </r>
  </si>
  <si>
    <r>
      <t xml:space="preserve">Bóng Led Tube EcoFit HO </t>
    </r>
    <r>
      <rPr>
        <b/>
        <sz val="12"/>
        <rFont val="Times New Roman"/>
        <family val="1"/>
      </rPr>
      <t>0m6 10w</t>
    </r>
    <r>
      <rPr>
        <sz val="12"/>
        <rFont val="Times New Roman"/>
        <family val="1"/>
      </rPr>
      <t xml:space="preserve"> 300-400-650K Philips</t>
    </r>
  </si>
  <si>
    <t xml:space="preserve">BÓNG TUBE LED PHILIPS </t>
  </si>
  <si>
    <t xml:space="preserve">Máng TUBE 1M2, 0M6 LoẠI THÔNG DỤNG  IVARS  </t>
  </si>
  <si>
    <t xml:space="preserve">BÓNG TUBE LED IVARS  </t>
  </si>
  <si>
    <t>BÓNG LED TUBE T8    AS: 2800-3200K    6000-6500K</t>
  </si>
  <si>
    <t xml:space="preserve">GIÁ 
bán lẻ </t>
  </si>
  <si>
    <t xml:space="preserve">giá bán&lt;10
 </t>
  </si>
  <si>
    <t>Gía Bán &gt;10</t>
  </si>
  <si>
    <t>Gía Bán &gt;20</t>
  </si>
  <si>
    <t>Gía Bán &gt;30</t>
  </si>
  <si>
    <t>Gía Bán &gt;50</t>
  </si>
  <si>
    <t>LT8-60T-60V</t>
  </si>
  <si>
    <t>10W</t>
  </si>
  <si>
    <t>LT8-120T-120V</t>
  </si>
  <si>
    <t>20W</t>
  </si>
  <si>
    <t>BÓNG LED TUBE T8 nano AS: 2800-3200K  6000-6500K</t>
  </si>
  <si>
    <t>NT8-60T-60V</t>
  </si>
  <si>
    <t>9w</t>
  </si>
  <si>
    <t>NT8-120T-120V</t>
  </si>
  <si>
    <t>18w</t>
  </si>
  <si>
    <t>BÓNG LED TUBE T8 thủy tinh  AS: 2800-3200K  6000-6500K</t>
  </si>
  <si>
    <t>GT 60T-V</t>
  </si>
  <si>
    <t>GT8-120T-V</t>
  </si>
  <si>
    <t>BỘ ĐÈN LED TUBE T8  2800-3200K  , 6000-6500K</t>
  </si>
  <si>
    <t>MLT-110T-110V</t>
  </si>
  <si>
    <t>1*10W</t>
  </si>
  <si>
    <t>MLT-210T-210V</t>
  </si>
  <si>
    <t>2*10W</t>
  </si>
  <si>
    <t>MLT-120T-120V</t>
  </si>
  <si>
    <t>1*20W</t>
  </si>
  <si>
    <t>MLT-220T-220V</t>
  </si>
  <si>
    <t>2*20W</t>
  </si>
  <si>
    <t>BỘ ĐÈN LED TUBE NANO MỎNG 2800-3200K  , 6000-6500K</t>
  </si>
  <si>
    <t>MNT-110T,V</t>
  </si>
  <si>
    <t>MNT-21OT,V</t>
  </si>
  <si>
    <t>2*9w</t>
  </si>
  <si>
    <t>MNT-12OT,V</t>
  </si>
  <si>
    <t>MNT-22OT,V</t>
  </si>
  <si>
    <t>2*18w</t>
  </si>
  <si>
    <t>BỘ ĐÈN LED TUBE BÁN NGUYỆT</t>
  </si>
  <si>
    <t>BN-18T-V</t>
  </si>
  <si>
    <t>18W</t>
  </si>
  <si>
    <t>BN36T-V</t>
  </si>
  <si>
    <t>36W</t>
  </si>
  <si>
    <t xml:space="preserve">MÁNG ĐÈN LED TUBE MỎNG </t>
  </si>
  <si>
    <t>EMDK-110</t>
  </si>
  <si>
    <t>EMDK-210</t>
  </si>
  <si>
    <t>EMDK-120</t>
  </si>
  <si>
    <t>EMDK-220</t>
  </si>
  <si>
    <t xml:space="preserve">BỘ ĐÈN LED TUBE CHỐNG NỔ </t>
  </si>
  <si>
    <t>LE-60T-60V</t>
  </si>
  <si>
    <t>60CM</t>
  </si>
  <si>
    <t>LE-120T-120V</t>
  </si>
  <si>
    <t>120CM</t>
  </si>
  <si>
    <t xml:space="preserve">ĐÈN LED TUBE MPE </t>
  </si>
  <si>
    <t>Máng đèn LED SM (không bóng) 1 x 1m2</t>
  </si>
  <si>
    <t>Máng đèn LED SM (không bóng) 1 x 0m6</t>
  </si>
  <si>
    <t>Máng Đèn LED SM (không Bóng) 2 X 1m2</t>
  </si>
  <si>
    <t xml:space="preserve">MÁNG LED TUBE (không bóng) BQ </t>
  </si>
  <si>
    <t>Máng dùng cho bóng đơn 0m6 philips</t>
  </si>
  <si>
    <t>Máng dùng cho bóng đơn 1m2 philips</t>
  </si>
  <si>
    <t>Máng dùng cho bóng đôi 1m2 philips</t>
  </si>
  <si>
    <t xml:space="preserve">MÁNG ĐÈN DÙNG CHO BÓNG PHILIPS </t>
  </si>
  <si>
    <t xml:space="preserve">BÓNG TUBE LED VÀ MÁNG TUBE LED  </t>
  </si>
  <si>
    <t xml:space="preserve">BẢO HÀNH 12 THÁNG </t>
  </si>
  <si>
    <r>
      <t xml:space="preserve">Bóng Led Buld </t>
    </r>
    <r>
      <rPr>
        <b/>
        <i/>
        <sz val="14"/>
        <rFont val="Times New Roman"/>
        <family val="1"/>
      </rPr>
      <t>3w</t>
    </r>
    <r>
      <rPr>
        <i/>
        <sz val="12"/>
        <rFont val="Times New Roman"/>
        <family val="1"/>
      </rPr>
      <t xml:space="preserve">   hiệu xuất:300Lm 
size: </t>
    </r>
    <r>
      <rPr>
        <i/>
        <sz val="12"/>
        <rFont val="VNI-Times"/>
      </rPr>
      <t>Þ</t>
    </r>
    <r>
      <rPr>
        <i/>
        <sz val="12"/>
        <rFont val="Times New Roman"/>
        <family val="1"/>
      </rPr>
      <t>50*89 chip led: Epistar 
AS: 2700K 6500K  CRI:&gt;80</t>
    </r>
  </si>
  <si>
    <r>
      <t xml:space="preserve">Bóng Led Buld </t>
    </r>
    <r>
      <rPr>
        <b/>
        <i/>
        <sz val="14"/>
        <rFont val="Times New Roman"/>
        <family val="1"/>
      </rPr>
      <t>5w</t>
    </r>
    <r>
      <rPr>
        <i/>
        <sz val="12"/>
        <rFont val="Times New Roman"/>
        <family val="1"/>
      </rPr>
      <t xml:space="preserve"> hiệu xuất:440Lm
size:</t>
    </r>
    <r>
      <rPr>
        <i/>
        <sz val="12"/>
        <rFont val="VNI-Times"/>
      </rPr>
      <t>Þ</t>
    </r>
    <r>
      <rPr>
        <i/>
        <sz val="12"/>
        <rFont val="Times New Roman"/>
        <family val="1"/>
      </rPr>
      <t xml:space="preserve">60*110 chip led: Epistar 
AS:2700K-6500K CRI:&gt;80 </t>
    </r>
  </si>
  <si>
    <r>
      <t>Bóng Led Buld</t>
    </r>
    <r>
      <rPr>
        <b/>
        <i/>
        <sz val="14"/>
        <rFont val="Times New Roman"/>
        <family val="1"/>
      </rPr>
      <t xml:space="preserve"> 7w </t>
    </r>
    <r>
      <rPr>
        <i/>
        <sz val="12"/>
        <rFont val="Times New Roman"/>
        <family val="1"/>
      </rPr>
      <t xml:space="preserve"> hiệu xuất: 630Lm
size: </t>
    </r>
    <r>
      <rPr>
        <i/>
        <sz val="12"/>
        <rFont val="VNI-Times"/>
      </rPr>
      <t>Þ</t>
    </r>
    <r>
      <rPr>
        <i/>
        <sz val="12"/>
        <rFont val="Times New Roman"/>
        <family val="1"/>
      </rPr>
      <t>65*117 chip led:Epistar 
AS:2700K-6500K CRI:&gt;80</t>
    </r>
  </si>
  <si>
    <r>
      <t xml:space="preserve">Bóng Led Buld </t>
    </r>
    <r>
      <rPr>
        <b/>
        <i/>
        <sz val="14"/>
        <rFont val="Times New Roman"/>
        <family val="1"/>
      </rPr>
      <t>9w</t>
    </r>
    <r>
      <rPr>
        <i/>
        <sz val="12"/>
        <rFont val="Times New Roman"/>
        <family val="1"/>
      </rPr>
      <t xml:space="preserve"> hiệu xuất: 840Lm
size: </t>
    </r>
    <r>
      <rPr>
        <i/>
        <sz val="12"/>
        <rFont val="VNI-Times"/>
      </rPr>
      <t>Þ</t>
    </r>
    <r>
      <rPr>
        <i/>
        <sz val="12"/>
        <rFont val="Times New Roman"/>
        <family val="1"/>
      </rPr>
      <t>70*124 chip led: Epistar 
AS:2700K-6500K CRI:&gt;80</t>
    </r>
  </si>
  <si>
    <r>
      <t xml:space="preserve">Bóng Led Buld </t>
    </r>
    <r>
      <rPr>
        <b/>
        <i/>
        <sz val="14"/>
        <rFont val="Times New Roman"/>
        <family val="1"/>
      </rPr>
      <t>14w</t>
    </r>
    <r>
      <rPr>
        <i/>
        <sz val="12"/>
        <rFont val="Times New Roman"/>
        <family val="1"/>
      </rPr>
      <t xml:space="preserve"> hiệu xuất:1200Lm
size: </t>
    </r>
    <r>
      <rPr>
        <i/>
        <sz val="12"/>
        <rFont val="VNI-Times"/>
      </rPr>
      <t>Þ</t>
    </r>
    <r>
      <rPr>
        <i/>
        <sz val="12"/>
        <rFont val="Times New Roman"/>
        <family val="1"/>
      </rPr>
      <t>70*132 chip led: Epistar 
AS:2700K-6500K CRI:&gt;80</t>
    </r>
  </si>
  <si>
    <r>
      <t xml:space="preserve">Bóng Led Buld </t>
    </r>
    <r>
      <rPr>
        <b/>
        <i/>
        <sz val="14"/>
        <rFont val="Times New Roman"/>
        <family val="1"/>
      </rPr>
      <t>18w</t>
    </r>
    <r>
      <rPr>
        <i/>
        <sz val="12"/>
        <rFont val="Times New Roman"/>
        <family val="1"/>
      </rPr>
      <t xml:space="preserve"> hiệu xuất:1550Lm
size: </t>
    </r>
    <r>
      <rPr>
        <i/>
        <sz val="12"/>
        <rFont val="VNI-Times"/>
      </rPr>
      <t>Þ</t>
    </r>
    <r>
      <rPr>
        <i/>
        <sz val="12"/>
        <rFont val="Times New Roman"/>
        <family val="1"/>
      </rPr>
      <t>80*151 chip led: Epistar 
AS:2700K- 6500K CRI:&gt;80</t>
    </r>
  </si>
  <si>
    <r>
      <t xml:space="preserve">Bóng Led Buld </t>
    </r>
    <r>
      <rPr>
        <b/>
        <i/>
        <sz val="14"/>
        <rFont val="Times New Roman"/>
        <family val="1"/>
      </rPr>
      <t>38w</t>
    </r>
    <r>
      <rPr>
        <i/>
        <sz val="12"/>
        <rFont val="Times New Roman"/>
        <family val="1"/>
      </rPr>
      <t xml:space="preserve"> hiệu xuất:3250Lm
size: </t>
    </r>
    <r>
      <rPr>
        <i/>
        <sz val="12"/>
        <rFont val="VNI-Times"/>
      </rPr>
      <t>Þ</t>
    </r>
    <r>
      <rPr>
        <i/>
        <sz val="12"/>
        <rFont val="Times New Roman"/>
        <family val="1"/>
      </rPr>
      <t>120*216 chip led:Epistar 
AS:2700K- 6500K CRI:&gt;80</t>
    </r>
  </si>
  <si>
    <r>
      <t xml:space="preserve">Đèn Led Dowlight Âm Tròn </t>
    </r>
    <r>
      <rPr>
        <b/>
        <i/>
        <sz val="14"/>
        <rFont val="Times New Roman"/>
        <family val="1"/>
      </rPr>
      <t xml:space="preserve">6W </t>
    </r>
    <r>
      <rPr>
        <i/>
        <sz val="12"/>
        <rFont val="Times New Roman"/>
        <family val="1"/>
      </rPr>
      <t xml:space="preserve">as:6500-2700K hiệu xuất:480Lm  lỗ </t>
    </r>
    <r>
      <rPr>
        <i/>
        <sz val="10"/>
        <rFont val="VNI-Times"/>
      </rPr>
      <t>Þ11</t>
    </r>
    <r>
      <rPr>
        <i/>
        <sz val="10"/>
        <rFont val="Times New Roman"/>
        <family val="1"/>
      </rPr>
      <t>0 size 120</t>
    </r>
    <r>
      <rPr>
        <i/>
        <sz val="12"/>
        <rFont val="Times New Roman"/>
        <family val="1"/>
      </rPr>
      <t xml:space="preserve">-chip led Epistar taiwan </t>
    </r>
  </si>
  <si>
    <r>
      <t xml:space="preserve">Đèn Led Dowlight Âm Tròn </t>
    </r>
    <r>
      <rPr>
        <b/>
        <i/>
        <sz val="14"/>
        <rFont val="Times New Roman"/>
        <family val="1"/>
      </rPr>
      <t>9W</t>
    </r>
    <r>
      <rPr>
        <i/>
        <sz val="12"/>
        <rFont val="Times New Roman"/>
        <family val="1"/>
      </rPr>
      <t xml:space="preserve"> as:6500-2700K hiệu xuất:720Lm  lỗ </t>
    </r>
    <r>
      <rPr>
        <i/>
        <sz val="10"/>
        <rFont val="VNI-Times"/>
      </rPr>
      <t>Þ135</t>
    </r>
    <r>
      <rPr>
        <i/>
        <sz val="10"/>
        <rFont val="Times New Roman"/>
        <family val="1"/>
      </rPr>
      <t xml:space="preserve"> size 150</t>
    </r>
    <r>
      <rPr>
        <i/>
        <sz val="12"/>
        <rFont val="Times New Roman"/>
        <family val="1"/>
      </rPr>
      <t xml:space="preserve">-chip led Epistar taiwan </t>
    </r>
  </si>
  <si>
    <r>
      <t xml:space="preserve">Đèn Led Dowlight Âm Tròn </t>
    </r>
    <r>
      <rPr>
        <b/>
        <i/>
        <sz val="14"/>
        <rFont val="Times New Roman"/>
        <family val="1"/>
      </rPr>
      <t>12W</t>
    </r>
    <r>
      <rPr>
        <i/>
        <sz val="12"/>
        <rFont val="Times New Roman"/>
        <family val="1"/>
      </rPr>
      <t xml:space="preserve"> as:6500-2700K hiệu xuất:960Lm  lỗ </t>
    </r>
    <r>
      <rPr>
        <i/>
        <sz val="10"/>
        <rFont val="VNI-Times"/>
      </rPr>
      <t>Þ160</t>
    </r>
    <r>
      <rPr>
        <i/>
        <sz val="10"/>
        <rFont val="Times New Roman"/>
        <family val="1"/>
      </rPr>
      <t xml:space="preserve"> size 170</t>
    </r>
    <r>
      <rPr>
        <i/>
        <sz val="12"/>
        <rFont val="Times New Roman"/>
        <family val="1"/>
      </rPr>
      <t xml:space="preserve">-chip led Epistar taiwan </t>
    </r>
  </si>
  <si>
    <r>
      <t xml:space="preserve">Đèn Led Dowlight Nổi Tròn </t>
    </r>
    <r>
      <rPr>
        <b/>
        <i/>
        <sz val="14"/>
        <rFont val="Times New Roman"/>
        <family val="1"/>
      </rPr>
      <t xml:space="preserve">12W </t>
    </r>
    <r>
      <rPr>
        <i/>
        <sz val="11"/>
        <rFont val="Times New Roman"/>
        <family val="1"/>
      </rPr>
      <t xml:space="preserve">AS:2700-6500K hiệu xuất 960Lm size  
</t>
    </r>
    <r>
      <rPr>
        <i/>
        <sz val="16"/>
        <rFont val="Times New Roman"/>
        <family val="1"/>
      </rPr>
      <t>ø</t>
    </r>
    <r>
      <rPr>
        <i/>
        <sz val="11"/>
        <rFont val="Times New Roman"/>
        <family val="1"/>
      </rPr>
      <t>170*h35 chip led EPISTAR IVARS</t>
    </r>
  </si>
  <si>
    <r>
      <t xml:space="preserve">Đèn Led Dowlight Nổi Tròn </t>
    </r>
    <r>
      <rPr>
        <b/>
        <i/>
        <sz val="14"/>
        <rFont val="Times New Roman"/>
        <family val="1"/>
      </rPr>
      <t>18W</t>
    </r>
    <r>
      <rPr>
        <i/>
        <sz val="11"/>
        <rFont val="Times New Roman"/>
        <family val="1"/>
      </rPr>
      <t xml:space="preserve"> AS:2700-6500K hiệu xuất 1440Lm size  
</t>
    </r>
    <r>
      <rPr>
        <i/>
        <sz val="16"/>
        <rFont val="Times New Roman"/>
        <family val="1"/>
      </rPr>
      <t>ø</t>
    </r>
    <r>
      <rPr>
        <i/>
        <sz val="11"/>
        <rFont val="Times New Roman"/>
        <family val="1"/>
      </rPr>
      <t>225*h35 chip led EPISTAR IVARS</t>
    </r>
  </si>
  <si>
    <r>
      <t xml:space="preserve">Đèn Led Dowlight Nổi Tròn </t>
    </r>
    <r>
      <rPr>
        <b/>
        <i/>
        <sz val="14"/>
        <rFont val="Times New Roman"/>
        <family val="1"/>
      </rPr>
      <t>24W</t>
    </r>
    <r>
      <rPr>
        <i/>
        <sz val="11"/>
        <rFont val="Times New Roman"/>
        <family val="1"/>
      </rPr>
      <t xml:space="preserve"> AS:2700-6500K hiệu xuất 1920Lm size  
</t>
    </r>
    <r>
      <rPr>
        <i/>
        <sz val="16"/>
        <rFont val="Times New Roman"/>
        <family val="1"/>
      </rPr>
      <t>ø</t>
    </r>
    <r>
      <rPr>
        <i/>
        <sz val="11"/>
        <rFont val="Times New Roman"/>
        <family val="1"/>
      </rPr>
      <t>300*h35 chip led EPISTAR IVARS</t>
    </r>
  </si>
  <si>
    <r>
      <t xml:space="preserve">Đèn Led Dowlight Am Tròn </t>
    </r>
    <r>
      <rPr>
        <b/>
        <i/>
        <sz val="14"/>
        <rFont val="Times New Roman"/>
        <family val="1"/>
      </rPr>
      <t>6W</t>
    </r>
    <r>
      <rPr>
        <i/>
        <sz val="11"/>
        <rFont val="Times New Roman"/>
        <family val="1"/>
      </rPr>
      <t xml:space="preserve"> 3 màu as 2700-4000-6500K hiệu xuất: 480Lm lỗ ø110 size ø120 chip led EPISTAR  </t>
    </r>
  </si>
  <si>
    <r>
      <t xml:space="preserve">Đèn Led Dowlight Am Tròn </t>
    </r>
    <r>
      <rPr>
        <b/>
        <i/>
        <sz val="14"/>
        <rFont val="Times New Roman"/>
        <family val="1"/>
      </rPr>
      <t>9W</t>
    </r>
    <r>
      <rPr>
        <i/>
        <sz val="11"/>
        <rFont val="Times New Roman"/>
        <family val="1"/>
      </rPr>
      <t xml:space="preserve"> 3 màu as 2700-4000-6500K hiệu xuất: 720Lm lỗ ø135 size ø150 chip led EPISTAR  </t>
    </r>
  </si>
  <si>
    <r>
      <t xml:space="preserve">Đèn Led Dowlight Am Tròn </t>
    </r>
    <r>
      <rPr>
        <b/>
        <i/>
        <sz val="14"/>
        <rFont val="Times New Roman"/>
        <family val="1"/>
      </rPr>
      <t xml:space="preserve">12W
</t>
    </r>
    <r>
      <rPr>
        <i/>
        <sz val="11"/>
        <rFont val="Times New Roman"/>
        <family val="1"/>
      </rPr>
      <t xml:space="preserve"> 3 màu as 2700-4000-6500K hiệu xuất: 960Lm lỗ ø160 size ø170 chip led EPISTAR  </t>
    </r>
  </si>
  <si>
    <r>
      <t>Đèn Led Dowlight Am Tròn</t>
    </r>
    <r>
      <rPr>
        <b/>
        <i/>
        <sz val="14"/>
        <rFont val="Times New Roman"/>
        <family val="1"/>
      </rPr>
      <t xml:space="preserve"> 6+3W</t>
    </r>
    <r>
      <rPr>
        <i/>
        <sz val="11"/>
        <rFont val="Times New Roman"/>
        <family val="1"/>
      </rPr>
      <t xml:space="preserve"> Viền kiếng  2 màu 2700-6500K hiệu xuất 720Lm lỗ ø110 ø145 chip led EPISTAR </t>
    </r>
  </si>
  <si>
    <r>
      <t xml:space="preserve">Đèn Led Dowlight Am Tròn </t>
    </r>
    <r>
      <rPr>
        <b/>
        <i/>
        <sz val="14"/>
        <rFont val="Times New Roman"/>
        <family val="1"/>
      </rPr>
      <t>12+4W</t>
    </r>
    <r>
      <rPr>
        <i/>
        <sz val="11"/>
        <rFont val="Times New Roman"/>
        <family val="1"/>
      </rPr>
      <t xml:space="preserve"> Viền kiếng  2 màu 2700-6500K hiệu xuất 1280Lm lỗ ø160 ø190 chip led EPISTAR </t>
    </r>
  </si>
  <si>
    <r>
      <t xml:space="preserve">Đèn Led Dowlight Nổi Vuông </t>
    </r>
    <r>
      <rPr>
        <b/>
        <i/>
        <sz val="14"/>
        <color rgb="FFFF0000"/>
        <rFont val="Times New Roman"/>
        <family val="1"/>
      </rPr>
      <t xml:space="preserve">12W </t>
    </r>
    <r>
      <rPr>
        <i/>
        <sz val="11"/>
        <color rgb="FFFF0000"/>
        <rFont val="Times New Roman"/>
        <family val="1"/>
      </rPr>
      <t xml:space="preserve">AS:2700K hiệu xuất 960Lm size  
</t>
    </r>
    <r>
      <rPr>
        <i/>
        <sz val="16"/>
        <color rgb="FFFF0000"/>
        <rFont val="Times New Roman"/>
        <family val="1"/>
      </rPr>
      <t>ø</t>
    </r>
    <r>
      <rPr>
        <i/>
        <sz val="11"/>
        <color rgb="FFFF0000"/>
        <rFont val="Times New Roman"/>
        <family val="1"/>
      </rPr>
      <t>170*h35 chip led EPISTAR IVARS</t>
    </r>
  </si>
  <si>
    <r>
      <t xml:space="preserve">Đèn Led Dowlight Nổi Vuông </t>
    </r>
    <r>
      <rPr>
        <b/>
        <i/>
        <sz val="14"/>
        <color rgb="FFFF0000"/>
        <rFont val="Times New Roman"/>
        <family val="1"/>
      </rPr>
      <t>18W</t>
    </r>
    <r>
      <rPr>
        <i/>
        <sz val="11"/>
        <color rgb="FFFF0000"/>
        <rFont val="Times New Roman"/>
        <family val="1"/>
      </rPr>
      <t xml:space="preserve"> AS:2700K hiệu xuất 1440Lm size  
</t>
    </r>
    <r>
      <rPr>
        <i/>
        <sz val="16"/>
        <color rgb="FFFF0000"/>
        <rFont val="Times New Roman"/>
        <family val="1"/>
      </rPr>
      <t>ø</t>
    </r>
    <r>
      <rPr>
        <i/>
        <sz val="11"/>
        <color rgb="FFFF0000"/>
        <rFont val="Times New Roman"/>
        <family val="1"/>
      </rPr>
      <t>225*h35 chip led EPISTAR IVARS</t>
    </r>
  </si>
  <si>
    <r>
      <t xml:space="preserve">Đèn Led Dowlight Nổi Vuông </t>
    </r>
    <r>
      <rPr>
        <b/>
        <i/>
        <sz val="14"/>
        <color rgb="FFFF0000"/>
        <rFont val="Times New Roman"/>
        <family val="1"/>
      </rPr>
      <t xml:space="preserve">24W </t>
    </r>
    <r>
      <rPr>
        <i/>
        <sz val="11"/>
        <color rgb="FFFF0000"/>
        <rFont val="Times New Roman"/>
        <family val="1"/>
      </rPr>
      <t>AS:2700K hiệu xuất 1920Lm size</t>
    </r>
    <r>
      <rPr>
        <i/>
        <sz val="16"/>
        <color rgb="FFFF0000"/>
        <rFont val="Times New Roman"/>
        <family val="1"/>
      </rPr>
      <t>ø</t>
    </r>
    <r>
      <rPr>
        <i/>
        <sz val="11"/>
        <color rgb="FFFF0000"/>
        <rFont val="Times New Roman"/>
        <family val="1"/>
      </rPr>
      <t>300*h35 chip led EPISTAR IVARS</t>
    </r>
  </si>
  <si>
    <r>
      <t xml:space="preserve">Đèn Led Dowlight Nổi Tròn Viền 3 Màu </t>
    </r>
    <r>
      <rPr>
        <b/>
        <i/>
        <sz val="14"/>
        <rFont val="Times New Roman"/>
        <family val="1"/>
      </rPr>
      <t>12W</t>
    </r>
    <r>
      <rPr>
        <i/>
        <sz val="11"/>
        <rFont val="Times New Roman"/>
        <family val="1"/>
      </rPr>
      <t xml:space="preserve"> 2700-6500K-Hiệu xuất: 960Lm  ø170*h35 chip led EPISTAR IVARS</t>
    </r>
  </si>
  <si>
    <r>
      <t xml:space="preserve">Đèn Led Dowlight Nổi Tròn Viền 3 Màu </t>
    </r>
    <r>
      <rPr>
        <b/>
        <i/>
        <sz val="14"/>
        <rFont val="Times New Roman"/>
        <family val="1"/>
      </rPr>
      <t>18W</t>
    </r>
    <r>
      <rPr>
        <i/>
        <sz val="11"/>
        <rFont val="Times New Roman"/>
        <family val="1"/>
      </rPr>
      <t xml:space="preserve"> 2700-6500K-Hiệu xuất: 1440Lm  ø225*h35 chip led EPISTAR IVARS</t>
    </r>
  </si>
  <si>
    <r>
      <t xml:space="preserve">Đèn Led Dowlight Nổi Tròn Viền 3 Màu </t>
    </r>
    <r>
      <rPr>
        <b/>
        <i/>
        <sz val="14"/>
        <rFont val="Times New Roman"/>
        <family val="1"/>
      </rPr>
      <t>24W</t>
    </r>
    <r>
      <rPr>
        <i/>
        <sz val="11"/>
        <rFont val="Times New Roman"/>
        <family val="1"/>
      </rPr>
      <t xml:space="preserve"> 2700-6500K-Hiệu xuất: 1920Lm  ø300*h35 chip led EPISTAR IVARS</t>
    </r>
  </si>
  <si>
    <r>
      <t xml:space="preserve">Đèn Led Dowlight Nổi Tròn Viền </t>
    </r>
    <r>
      <rPr>
        <b/>
        <i/>
        <sz val="14"/>
        <rFont val="Times New Roman"/>
        <family val="1"/>
      </rPr>
      <t>6W</t>
    </r>
    <r>
      <rPr>
        <i/>
        <sz val="11"/>
        <rFont val="Times New Roman"/>
        <family val="1"/>
      </rPr>
      <t xml:space="preserve"> AS 2700-6500K hiệu xuất 480Lm Size ø120*h35 chip led EPISTAR IVARS</t>
    </r>
  </si>
  <si>
    <r>
      <t xml:space="preserve">Đèn Led Dowlight Nổi Tròn Viền </t>
    </r>
    <r>
      <rPr>
        <b/>
        <i/>
        <sz val="14"/>
        <rFont val="Times New Roman"/>
        <family val="1"/>
      </rPr>
      <t>12W</t>
    </r>
    <r>
      <rPr>
        <i/>
        <sz val="11"/>
        <rFont val="Times New Roman"/>
        <family val="1"/>
      </rPr>
      <t xml:space="preserve"> AS 2700-6500K hiệu xuất 960Lm Size ø170*h35 chip led EPISTAR IVARS</t>
    </r>
  </si>
  <si>
    <r>
      <t xml:space="preserve">Đèn Led Dowlight Nổi Tròn Viền </t>
    </r>
    <r>
      <rPr>
        <b/>
        <i/>
        <sz val="14"/>
        <rFont val="Times New Roman"/>
        <family val="1"/>
      </rPr>
      <t>18W</t>
    </r>
    <r>
      <rPr>
        <i/>
        <sz val="11"/>
        <rFont val="Times New Roman"/>
        <family val="1"/>
      </rPr>
      <t xml:space="preserve"> AS 2700-6500K hiệu xuất 1440Lm Size ø225*h35 chip led EPISTAR IVARS</t>
    </r>
  </si>
  <si>
    <r>
      <t xml:space="preserve">Đèn Led Dowlight Nổi Tròn Viền </t>
    </r>
    <r>
      <rPr>
        <b/>
        <i/>
        <sz val="14"/>
        <rFont val="Times New Roman"/>
        <family val="1"/>
      </rPr>
      <t>24W</t>
    </r>
    <r>
      <rPr>
        <i/>
        <sz val="11"/>
        <rFont val="Times New Roman"/>
        <family val="1"/>
      </rPr>
      <t xml:space="preserve"> AS 2700-6500K hiệu xuất 1920Lm Size ø300*h35 chip led EPISTAR IVARS</t>
    </r>
  </si>
  <si>
    <r>
      <t xml:space="preserve">Bóng led tube T8 0.6m </t>
    </r>
    <r>
      <rPr>
        <b/>
        <i/>
        <sz val="12"/>
        <rFont val="Times New Roman"/>
        <family val="1"/>
      </rPr>
      <t>14w</t>
    </r>
    <r>
      <rPr>
        <i/>
        <sz val="12"/>
        <rFont val="Times New Roman"/>
        <family val="1"/>
      </rPr>
      <t xml:space="preserve"> As 2700-6500K hiệu xuất 1400Lm đầu nhôm </t>
    </r>
  </si>
  <si>
    <r>
      <t xml:space="preserve">Đèn led Pha Vuông </t>
    </r>
    <r>
      <rPr>
        <b/>
        <i/>
        <sz val="12"/>
        <color theme="1"/>
        <rFont val="Times New Roman"/>
        <family val="1"/>
      </rPr>
      <t>GM</t>
    </r>
    <r>
      <rPr>
        <i/>
        <sz val="11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10W,</t>
    </r>
    <r>
      <rPr>
        <i/>
        <sz val="11"/>
        <color theme="1"/>
        <rFont val="Times New Roman"/>
        <family val="1"/>
      </rPr>
      <t xml:space="preserve">
Quang thông1.000Lm,IP65,CRI:&gt;80,
Size:166*130*57 góc chiếu 90,AS:6500/3000k Vỏ Nhôm </t>
    </r>
  </si>
  <si>
    <r>
      <t xml:space="preserve">Đèn led Pha Vuông </t>
    </r>
    <r>
      <rPr>
        <b/>
        <i/>
        <sz val="12"/>
        <color theme="1"/>
        <rFont val="Times New Roman"/>
        <family val="1"/>
      </rPr>
      <t>GM</t>
    </r>
    <r>
      <rPr>
        <i/>
        <sz val="11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20W,</t>
    </r>
    <r>
      <rPr>
        <i/>
        <sz val="11"/>
        <color theme="1"/>
        <rFont val="Times New Roman"/>
        <family val="1"/>
      </rPr>
      <t xml:space="preserve">
Quang thông 2000Lm,IP65,CRI:&gt;80 Size:220*185*60 góc chiếu 90 
AS:6500/3000k Vỏ Nhôm </t>
    </r>
  </si>
  <si>
    <r>
      <t xml:space="preserve">Đèn led Pha Vuông </t>
    </r>
    <r>
      <rPr>
        <b/>
        <i/>
        <sz val="12"/>
        <color theme="1"/>
        <rFont val="Times New Roman"/>
        <family val="1"/>
      </rPr>
      <t>TM</t>
    </r>
    <r>
      <rPr>
        <i/>
        <sz val="11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20W</t>
    </r>
    <r>
      <rPr>
        <i/>
        <sz val="11"/>
        <color theme="1"/>
        <rFont val="Times New Roman"/>
        <family val="1"/>
      </rPr>
      <t xml:space="preserve">,
Quang thông 2.000Lm,IP65,CRI:&gt;80,
Size:183*150*37 góc chiếu 180 ,
AS:6500/3000k Vỏ Nhôm </t>
    </r>
  </si>
  <si>
    <r>
      <t xml:space="preserve">Đèn led Pha Vuông </t>
    </r>
    <r>
      <rPr>
        <b/>
        <i/>
        <sz val="12"/>
        <color theme="1"/>
        <rFont val="Times New Roman"/>
        <family val="1"/>
      </rPr>
      <t>TM</t>
    </r>
    <r>
      <rPr>
        <i/>
        <sz val="11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30W,</t>
    </r>
    <r>
      <rPr>
        <i/>
        <sz val="11"/>
        <color theme="1"/>
        <rFont val="Times New Roman"/>
        <family val="1"/>
      </rPr>
      <t xml:space="preserve">
Quang thông 3.000Lm,IP65,CRI:&gt;80,
Size:205*168*40 góc chiếu 180 ,
AS:6500/3000k Vỏ Nhôm </t>
    </r>
  </si>
  <si>
    <r>
      <t xml:space="preserve">Đèn led Pha Vuông </t>
    </r>
    <r>
      <rPr>
        <b/>
        <i/>
        <sz val="12"/>
        <color theme="1"/>
        <rFont val="Times New Roman"/>
        <family val="1"/>
      </rPr>
      <t>TM</t>
    </r>
    <r>
      <rPr>
        <b/>
        <i/>
        <sz val="14"/>
        <color theme="1"/>
        <rFont val="Times New Roman"/>
        <family val="1"/>
      </rPr>
      <t xml:space="preserve"> 50W,</t>
    </r>
    <r>
      <rPr>
        <i/>
        <sz val="11"/>
        <color theme="1"/>
        <rFont val="Times New Roman"/>
        <family val="1"/>
      </rPr>
      <t xml:space="preserve">
Quang thông 5.000Lm,IP65,CRI:&gt;80,
Size:250*215*50 góc chiếu 180 
AS:6500/3000k Vỏ Nhôm </t>
    </r>
  </si>
  <si>
    <r>
      <t xml:space="preserve">Đèn led Pha Vuông </t>
    </r>
    <r>
      <rPr>
        <b/>
        <i/>
        <sz val="12"/>
        <color theme="1"/>
        <rFont val="Times New Roman"/>
        <family val="1"/>
      </rPr>
      <t>TM</t>
    </r>
    <r>
      <rPr>
        <b/>
        <i/>
        <sz val="14"/>
        <color theme="1"/>
        <rFont val="Times New Roman"/>
        <family val="1"/>
      </rPr>
      <t>100 W,</t>
    </r>
    <r>
      <rPr>
        <i/>
        <sz val="11"/>
        <color theme="1"/>
        <rFont val="Times New Roman"/>
        <family val="1"/>
      </rPr>
      <t xml:space="preserve">
Quang thông 10,000Lm,IP65,CRI:&gt;80,
Size:310*270*50 góc chiếu 180 
AS:6500/3000k Vỏ Nhôm </t>
    </r>
  </si>
  <si>
    <r>
      <t xml:space="preserve">ÂM TRẦN </t>
    </r>
    <r>
      <rPr>
        <b/>
        <i/>
        <sz val="16"/>
        <rFont val="Times New Roman"/>
        <family val="1"/>
      </rPr>
      <t>HS</t>
    </r>
    <r>
      <rPr>
        <b/>
        <i/>
        <sz val="14"/>
        <rFont val="Times New Roman"/>
        <family val="1"/>
      </rPr>
      <t xml:space="preserve"> THÔNG DỤNG</t>
    </r>
  </si>
  <si>
    <r>
      <t xml:space="preserve">Đèn Led Dowlight Âm </t>
    </r>
    <r>
      <rPr>
        <b/>
        <i/>
        <sz val="14"/>
        <rFont val="Times New Roman"/>
        <family val="1"/>
      </rPr>
      <t>Tròn 6W</t>
    </r>
    <r>
      <rPr>
        <i/>
        <sz val="12"/>
        <rFont val="Times New Roman"/>
        <family val="1"/>
      </rPr>
      <t xml:space="preserve"> - AS </t>
    </r>
    <r>
      <rPr>
        <b/>
        <i/>
        <sz val="14"/>
        <rFont val="Times New Roman"/>
        <family val="1"/>
      </rPr>
      <t>2700-6500K</t>
    </r>
    <r>
      <rPr>
        <i/>
        <sz val="12"/>
        <rFont val="Times New Roman"/>
        <family val="1"/>
      </rPr>
      <t xml:space="preserve"> lỗ 110 size 120 hiệu xuất 480 Lm chip led EPISTAR - HS</t>
    </r>
  </si>
  <si>
    <r>
      <t xml:space="preserve">Đèn Led Dowlight </t>
    </r>
    <r>
      <rPr>
        <b/>
        <i/>
        <sz val="14"/>
        <rFont val="Times New Roman"/>
        <family val="1"/>
      </rPr>
      <t>Âm Tròn 9W</t>
    </r>
    <r>
      <rPr>
        <i/>
        <sz val="12"/>
        <rFont val="Times New Roman"/>
        <family val="1"/>
      </rPr>
      <t xml:space="preserve"> - AS </t>
    </r>
    <r>
      <rPr>
        <b/>
        <i/>
        <sz val="14"/>
        <rFont val="Times New Roman"/>
        <family val="1"/>
      </rPr>
      <t>6500K</t>
    </r>
    <r>
      <rPr>
        <i/>
        <sz val="12"/>
        <rFont val="Times New Roman"/>
        <family val="1"/>
      </rPr>
      <t xml:space="preserve"> lỗ 135 size 150 hiệu xuất 720 Lm chip led EPISTAR - HS</t>
    </r>
  </si>
  <si>
    <r>
      <t xml:space="preserve">Đèn Led Dowlight </t>
    </r>
    <r>
      <rPr>
        <b/>
        <i/>
        <sz val="14"/>
        <rFont val="Times New Roman"/>
        <family val="1"/>
      </rPr>
      <t>Âm tròn 12W</t>
    </r>
    <r>
      <rPr>
        <i/>
        <sz val="12"/>
        <rFont val="Times New Roman"/>
        <family val="1"/>
      </rPr>
      <t xml:space="preserve"> - AS </t>
    </r>
    <r>
      <rPr>
        <b/>
        <i/>
        <sz val="14"/>
        <rFont val="Times New Roman"/>
        <family val="1"/>
      </rPr>
      <t>2700K</t>
    </r>
    <r>
      <rPr>
        <i/>
        <sz val="12"/>
        <rFont val="Times New Roman"/>
        <family val="1"/>
      </rPr>
      <t xml:space="preserve"> lỗ 160 size 170 hiệu xuất 960 Lm chip led EPISTAR - HS</t>
    </r>
  </si>
  <si>
    <t xml:space="preserve">Địa chỉ: 289 Nguyễn Trãi P7 Q5 HCM  EMail : longthanhlong11@gmail.com </t>
  </si>
  <si>
    <r>
      <t>CÔNG TY TNHH</t>
    </r>
    <r>
      <rPr>
        <i/>
        <sz val="16"/>
        <color theme="1"/>
        <rFont val="Times New Roman"/>
        <family val="1"/>
      </rPr>
      <t xml:space="preserve"> </t>
    </r>
    <r>
      <rPr>
        <b/>
        <i/>
        <sz val="16"/>
        <color rgb="FFFF0000"/>
        <rFont val="Times New Roman"/>
        <family val="1"/>
      </rPr>
      <t>LONG THÀNH LONG</t>
    </r>
  </si>
  <si>
    <t xml:space="preserve">Gía 1-5SP </t>
  </si>
  <si>
    <t xml:space="preserve">Gía 6-10SP </t>
  </si>
  <si>
    <t xml:space="preserve">Gía 11-20SP </t>
  </si>
  <si>
    <t xml:space="preserve">Gía 21-50SP </t>
  </si>
  <si>
    <r>
      <t xml:space="preserve">Đèn Led Dowlight Nổi Tròn Viền 2 Màu </t>
    </r>
    <r>
      <rPr>
        <b/>
        <i/>
        <sz val="12"/>
        <rFont val="Times New Roman"/>
        <family val="1"/>
      </rPr>
      <t>6+3W</t>
    </r>
    <r>
      <rPr>
        <i/>
        <sz val="11"/>
        <rFont val="Times New Roman"/>
        <family val="1"/>
      </rPr>
      <t>-2700-6500K  hiệu xuất 720Lm size ø145*h35 chip led EPISTAR IVARS</t>
    </r>
  </si>
  <si>
    <r>
      <t xml:space="preserve">Đèn Led Dowlight Nổi Tròn Viền 2 Màu </t>
    </r>
    <r>
      <rPr>
        <b/>
        <i/>
        <sz val="12"/>
        <rFont val="Times New Roman"/>
        <family val="1"/>
      </rPr>
      <t>12+4W</t>
    </r>
    <r>
      <rPr>
        <i/>
        <sz val="11"/>
        <rFont val="Times New Roman"/>
        <family val="1"/>
      </rPr>
      <t>-2700-6500K  hiệu xuất 1280Lm size ø190*h35 chip led Epistar</t>
    </r>
  </si>
  <si>
    <r>
      <t xml:space="preserve">Đèn Led Dowlight Nổi Tròn Viền 2 Màu </t>
    </r>
    <r>
      <rPr>
        <b/>
        <i/>
        <sz val="12"/>
        <rFont val="Times New Roman"/>
        <family val="1"/>
      </rPr>
      <t>18+6W</t>
    </r>
    <r>
      <rPr>
        <i/>
        <sz val="11"/>
        <rFont val="Times New Roman"/>
        <family val="1"/>
      </rPr>
      <t>-2700-6500K  hiệu xuất 1920Lm size ø240*h35 chip led Epistar</t>
    </r>
  </si>
  <si>
    <r>
      <t xml:space="preserve">Bóng led tube T8 1.2m </t>
    </r>
    <r>
      <rPr>
        <b/>
        <i/>
        <sz val="12"/>
        <rFont val="Times New Roman"/>
        <family val="1"/>
      </rPr>
      <t>28w</t>
    </r>
    <r>
      <rPr>
        <i/>
        <sz val="12"/>
        <rFont val="Times New Roman"/>
        <family val="1"/>
      </rPr>
      <t xml:space="preserve"> As 2700-6500K hiệu xuất 2800Lm đầu nhôm </t>
    </r>
  </si>
  <si>
    <r>
      <t xml:space="preserve">Bóng Led Tube T8 </t>
    </r>
    <r>
      <rPr>
        <b/>
        <i/>
        <sz val="11"/>
        <rFont val="Times New Roman"/>
        <family val="1"/>
      </rPr>
      <t>1.2m</t>
    </r>
    <r>
      <rPr>
        <i/>
        <sz val="11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18w</t>
    </r>
    <r>
      <rPr>
        <i/>
        <sz val="11"/>
        <rFont val="Times New Roman"/>
        <family val="1"/>
      </rPr>
      <t xml:space="preserve"> As 2700-6500K hiệu xuất 1620Lm đầu nhựa chip led </t>
    </r>
  </si>
  <si>
    <r>
      <t xml:space="preserve">Bóng Led Tube T8 </t>
    </r>
    <r>
      <rPr>
        <b/>
        <i/>
        <sz val="11"/>
        <rFont val="Times New Roman"/>
        <family val="1"/>
      </rPr>
      <t>0.6m</t>
    </r>
    <r>
      <rPr>
        <i/>
        <sz val="11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9w</t>
    </r>
    <r>
      <rPr>
        <i/>
        <sz val="11"/>
        <rFont val="Times New Roman"/>
        <family val="1"/>
      </rPr>
      <t xml:space="preserve"> As 2700-6500K hiệu xuất 1620Lm đầu nhựa chip led </t>
    </r>
  </si>
  <si>
    <r>
      <t xml:space="preserve">Đèn led ray COB as: 6500/3000k </t>
    </r>
    <r>
      <rPr>
        <b/>
        <i/>
        <sz val="12"/>
        <color theme="1"/>
        <rFont val="Times New Roman"/>
        <family val="1"/>
      </rPr>
      <t>20W</t>
    </r>
    <r>
      <rPr>
        <b/>
        <i/>
        <sz val="14"/>
        <color theme="1"/>
        <rFont val="Times New Roman"/>
        <family val="1"/>
      </rPr>
      <t xml:space="preserve"> ,</t>
    </r>
    <r>
      <rPr>
        <i/>
        <sz val="11"/>
        <color theme="1"/>
        <rFont val="Times New Roman"/>
        <family val="1"/>
      </rPr>
      <t xml:space="preserve">2000Lm size 100*140*157 led chip EPISTAR </t>
    </r>
  </si>
  <si>
    <r>
      <t>Đèn led ray COB as:6500/3000k</t>
    </r>
    <r>
      <rPr>
        <b/>
        <i/>
        <sz val="12"/>
        <color theme="1"/>
        <rFont val="Times New Roman"/>
        <family val="1"/>
      </rPr>
      <t>12W</t>
    </r>
    <r>
      <rPr>
        <b/>
        <i/>
        <sz val="14"/>
        <color theme="1"/>
        <rFont val="Times New Roman"/>
        <family val="1"/>
      </rPr>
      <t>,</t>
    </r>
    <r>
      <rPr>
        <i/>
        <sz val="11"/>
        <color theme="1"/>
        <rFont val="Times New Roman"/>
        <family val="1"/>
      </rPr>
      <t xml:space="preserve">1200Lm size 75*110*135 led chip EPISTAR </t>
    </r>
  </si>
  <si>
    <r>
      <t xml:space="preserve">Bóng Led Buld </t>
    </r>
    <r>
      <rPr>
        <b/>
        <i/>
        <sz val="14"/>
        <rFont val="Times New Roman"/>
        <family val="1"/>
      </rPr>
      <t>28w</t>
    </r>
    <r>
      <rPr>
        <i/>
        <sz val="12"/>
        <rFont val="Times New Roman"/>
        <family val="1"/>
      </rPr>
      <t xml:space="preserve"> hiệu xuất: 2300Lm
size: </t>
    </r>
    <r>
      <rPr>
        <i/>
        <sz val="12"/>
        <rFont val="VNI-Times"/>
      </rPr>
      <t>Þ</t>
    </r>
    <r>
      <rPr>
        <i/>
        <sz val="12"/>
        <rFont val="Times New Roman"/>
        <family val="1"/>
      </rPr>
      <t>100*184 chip led:Epistar 
AS:2700K-6500K CRI:&gt;80</t>
    </r>
  </si>
  <si>
    <r>
      <t>Đèn Led Dowlight Âm Tròn 24</t>
    </r>
    <r>
      <rPr>
        <b/>
        <i/>
        <sz val="14"/>
        <rFont val="Times New Roman"/>
        <family val="1"/>
      </rPr>
      <t>W</t>
    </r>
    <r>
      <rPr>
        <i/>
        <sz val="12"/>
        <rFont val="Times New Roman"/>
        <family val="1"/>
      </rPr>
      <t xml:space="preserve"> as:6500-2700K   lỗ </t>
    </r>
    <r>
      <rPr>
        <i/>
        <sz val="10"/>
        <rFont val="VNI-Times"/>
      </rPr>
      <t xml:space="preserve">     </t>
    </r>
    <r>
      <rPr>
        <i/>
        <sz val="10"/>
        <rFont val="Times New Roman"/>
        <family val="1"/>
      </rPr>
      <t xml:space="preserve">size     </t>
    </r>
    <r>
      <rPr>
        <i/>
        <sz val="12"/>
        <rFont val="Times New Roman"/>
        <family val="1"/>
      </rPr>
      <t xml:space="preserve">-chip led Epistar taiwan </t>
    </r>
  </si>
  <si>
    <r>
      <t xml:space="preserve">Đèn Led Dowlight Âm Tròn </t>
    </r>
    <r>
      <rPr>
        <b/>
        <i/>
        <sz val="14"/>
        <rFont val="Times New Roman"/>
        <family val="1"/>
      </rPr>
      <t>18W</t>
    </r>
    <r>
      <rPr>
        <i/>
        <sz val="12"/>
        <rFont val="Times New Roman"/>
        <family val="1"/>
      </rPr>
      <t xml:space="preserve"> as:6500-2700K     lỗ </t>
    </r>
    <r>
      <rPr>
        <i/>
        <sz val="10"/>
        <rFont val="VNI-Times"/>
      </rPr>
      <t xml:space="preserve">       </t>
    </r>
    <r>
      <rPr>
        <i/>
        <sz val="10"/>
        <rFont val="Times New Roman"/>
        <family val="1"/>
      </rPr>
      <t>size 170</t>
    </r>
    <r>
      <rPr>
        <i/>
        <sz val="12"/>
        <rFont val="Times New Roman"/>
        <family val="1"/>
      </rPr>
      <t xml:space="preserve">-chip led Epistar taiwan </t>
    </r>
  </si>
  <si>
    <r>
      <t xml:space="preserve">Đèn led Pha Vuông </t>
    </r>
    <r>
      <rPr>
        <b/>
        <i/>
        <sz val="11"/>
        <color theme="1"/>
        <rFont val="Times New Roman"/>
        <family val="1"/>
      </rPr>
      <t xml:space="preserve">GM </t>
    </r>
    <r>
      <rPr>
        <b/>
        <i/>
        <sz val="14"/>
        <color theme="1"/>
        <rFont val="Times New Roman"/>
        <family val="1"/>
      </rPr>
      <t>30W,</t>
    </r>
    <r>
      <rPr>
        <i/>
        <sz val="11"/>
        <color theme="1"/>
        <rFont val="Times New Roman"/>
        <family val="1"/>
      </rPr>
      <t xml:space="preserve">
Quang thông 3000Lm,IP65,CRI:&gt;80 Size:246*207*70 góc chiếu 90,
AS:6500/3000k Vỏ Nhôm </t>
    </r>
  </si>
  <si>
    <r>
      <t xml:space="preserve">Đèn led Pha Vuông </t>
    </r>
    <r>
      <rPr>
        <b/>
        <i/>
        <sz val="12"/>
        <color theme="1"/>
        <rFont val="Times New Roman"/>
        <family val="1"/>
      </rPr>
      <t>TM150 W</t>
    </r>
    <r>
      <rPr>
        <b/>
        <i/>
        <sz val="11"/>
        <color theme="1"/>
        <rFont val="Times New Roman"/>
        <family val="1"/>
      </rPr>
      <t>,</t>
    </r>
    <r>
      <rPr>
        <i/>
        <sz val="11"/>
        <color theme="1"/>
        <rFont val="Times New Roman"/>
        <family val="1"/>
      </rPr>
      <t xml:space="preserve">
 ,IP65,CRI:&gt;80, góc chiếu 180 
AS:6500/3000k Vỏ Nhôm </t>
    </r>
  </si>
  <si>
    <r>
      <t xml:space="preserve">Đèn led Pha Vuông </t>
    </r>
    <r>
      <rPr>
        <b/>
        <i/>
        <sz val="12"/>
        <color theme="1"/>
        <rFont val="Times New Roman"/>
        <family val="1"/>
      </rPr>
      <t>TM200 W</t>
    </r>
    <r>
      <rPr>
        <b/>
        <i/>
        <sz val="11"/>
        <color theme="1"/>
        <rFont val="Times New Roman"/>
        <family val="1"/>
      </rPr>
      <t>,</t>
    </r>
    <r>
      <rPr>
        <i/>
        <sz val="11"/>
        <color theme="1"/>
        <rFont val="Times New Roman"/>
        <family val="1"/>
      </rPr>
      <t xml:space="preserve">
 ,IP65,CRI:&gt;80, góc chiếu 180 
AS:6500/3000k Vỏ Nhôm </t>
    </r>
  </si>
  <si>
    <t xml:space="preserve">Đèn TUBE Bán Nguyệt </t>
  </si>
  <si>
    <t xml:space="preserve">Bán Nguyệt 20W 0.6m Ivars </t>
  </si>
  <si>
    <t xml:space="preserve">Bán Nguyệt 40W 1.2m Ivars </t>
  </si>
  <si>
    <t xml:space="preserve">Bán Nguyệt 54W 1.2m Ivars </t>
  </si>
  <si>
    <t>Bộ</t>
  </si>
  <si>
    <r>
      <t xml:space="preserve">Bóng Led Buld </t>
    </r>
    <r>
      <rPr>
        <b/>
        <i/>
        <sz val="14"/>
        <rFont val="Times New Roman"/>
        <family val="1"/>
      </rPr>
      <t>12w</t>
    </r>
    <r>
      <rPr>
        <i/>
        <sz val="12"/>
        <rFont val="Times New Roman"/>
        <family val="1"/>
      </rPr>
      <t xml:space="preserve"> hiệu xuất: 1000Lm
size: </t>
    </r>
    <r>
      <rPr>
        <i/>
        <sz val="12"/>
        <rFont val="VNI-Times"/>
      </rPr>
      <t>Þ</t>
    </r>
    <r>
      <rPr>
        <i/>
        <sz val="12"/>
        <rFont val="Times New Roman"/>
        <family val="1"/>
      </rPr>
      <t>60*117 chip led: Epistar 
AS:2700K-6500K CRI:&gt;80</t>
    </r>
  </si>
  <si>
    <t xml:space="preserve">NỔI TRÒN  CÓ CHỈ VIỀN  </t>
  </si>
  <si>
    <t xml:space="preserve">Pha Led Năng Lượng (Có remote) 6500K </t>
  </si>
  <si>
    <t xml:space="preserve">Pha năng lượng 60w TM Ivars </t>
  </si>
  <si>
    <t xml:space="preserve">Pha năng lượng 100w TM Ivars </t>
  </si>
  <si>
    <t xml:space="preserve">Pha năng lượng 200w GM Ivars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</si>
</sst>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/d;@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993300"/>
      <name val="Times New Roman"/>
      <family val="1"/>
    </font>
    <font>
      <sz val="12"/>
      <color theme="1"/>
      <name val="Times New Roman"/>
      <family val="1"/>
    </font>
    <font>
      <b/>
      <u/>
      <sz val="14"/>
      <color theme="10"/>
      <name val="Times New Roman"/>
      <family val="1"/>
    </font>
    <font>
      <b/>
      <sz val="14"/>
      <color theme="10"/>
      <name val="Times New Roman"/>
      <family val="1"/>
    </font>
    <font>
      <b/>
      <u/>
      <sz val="14"/>
      <color rgb="FF00B05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6"/>
      <color rgb="FF993300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VNI-Times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VNI-Times"/>
    </font>
    <font>
      <i/>
      <sz val="11"/>
      <name val="Times New Roman"/>
      <family val="1"/>
    </font>
    <font>
      <i/>
      <sz val="16"/>
      <name val="Times New Roman"/>
      <family val="1"/>
    </font>
    <font>
      <b/>
      <i/>
      <sz val="14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6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4" fillId="0" borderId="0"/>
  </cellStyleXfs>
  <cellXfs count="196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5" fillId="0" borderId="1" xfId="0" applyFont="1" applyBorder="1"/>
    <xf numFmtId="0" fontId="7" fillId="0" borderId="7" xfId="0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4" fontId="18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/>
    <xf numFmtId="0" fontId="7" fillId="0" borderId="1" xfId="0" applyFont="1" applyBorder="1"/>
    <xf numFmtId="0" fontId="22" fillId="0" borderId="1" xfId="0" applyFont="1" applyBorder="1" applyAlignment="1">
      <alignment horizontal="center"/>
    </xf>
    <xf numFmtId="3" fontId="7" fillId="0" borderId="0" xfId="0" applyNumberFormat="1" applyFont="1"/>
    <xf numFmtId="9" fontId="7" fillId="0" borderId="0" xfId="0" applyNumberFormat="1" applyFont="1" applyFill="1" applyBorder="1"/>
    <xf numFmtId="164" fontId="7" fillId="0" borderId="0" xfId="1" applyNumberFormat="1" applyFont="1" applyFill="1" applyBorder="1"/>
    <xf numFmtId="3" fontId="7" fillId="0" borderId="1" xfId="0" applyNumberFormat="1" applyFont="1" applyBorder="1"/>
    <xf numFmtId="3" fontId="18" fillId="0" borderId="1" xfId="0" applyNumberFormat="1" applyFont="1" applyBorder="1"/>
    <xf numFmtId="0" fontId="20" fillId="0" borderId="0" xfId="0" applyFont="1" applyFill="1" applyBorder="1" applyAlignment="1">
      <alignment wrapText="1"/>
    </xf>
    <xf numFmtId="0" fontId="24" fillId="0" borderId="0" xfId="0" applyFont="1"/>
    <xf numFmtId="164" fontId="22" fillId="0" borderId="1" xfId="1" applyNumberFormat="1" applyFont="1" applyBorder="1" applyAlignment="1">
      <alignment horizontal="center" vertical="center"/>
    </xf>
    <xf numFmtId="164" fontId="22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43" fontId="25" fillId="0" borderId="1" xfId="1" applyFont="1" applyBorder="1"/>
    <xf numFmtId="0" fontId="27" fillId="0" borderId="1" xfId="0" applyFont="1" applyBorder="1" applyAlignment="1">
      <alignment horizontal="center" vertical="center"/>
    </xf>
    <xf numFmtId="43" fontId="25" fillId="0" borderId="1" xfId="1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4" fontId="0" fillId="0" borderId="1" xfId="1" applyNumberFormat="1" applyFont="1" applyBorder="1"/>
    <xf numFmtId="0" fontId="23" fillId="0" borderId="6" xfId="0" applyFont="1" applyBorder="1" applyAlignment="1"/>
    <xf numFmtId="0" fontId="23" fillId="0" borderId="7" xfId="0" applyFont="1" applyBorder="1" applyAlignment="1"/>
    <xf numFmtId="164" fontId="0" fillId="0" borderId="6" xfId="1" applyNumberFormat="1" applyFont="1" applyBorder="1"/>
    <xf numFmtId="0" fontId="23" fillId="0" borderId="12" xfId="0" applyFont="1" applyBorder="1" applyAlignment="1"/>
    <xf numFmtId="0" fontId="23" fillId="0" borderId="11" xfId="0" applyFont="1" applyBorder="1" applyAlignment="1"/>
    <xf numFmtId="164" fontId="1" fillId="0" borderId="1" xfId="1" applyNumberFormat="1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64" fontId="0" fillId="0" borderId="7" xfId="1" applyNumberFormat="1" applyFont="1" applyBorder="1"/>
    <xf numFmtId="164" fontId="0" fillId="0" borderId="5" xfId="1" applyNumberFormat="1" applyFont="1" applyBorder="1"/>
    <xf numFmtId="0" fontId="27" fillId="0" borderId="1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7" xfId="0" applyFont="1" applyBorder="1"/>
    <xf numFmtId="164" fontId="32" fillId="0" borderId="1" xfId="1" applyNumberFormat="1" applyFont="1" applyBorder="1" applyAlignment="1">
      <alignment vertical="center"/>
    </xf>
    <xf numFmtId="164" fontId="31" fillId="0" borderId="1" xfId="1" applyNumberFormat="1" applyFont="1" applyBorder="1" applyAlignment="1">
      <alignment vertical="center"/>
    </xf>
    <xf numFmtId="43" fontId="33" fillId="0" borderId="1" xfId="1" applyFont="1" applyBorder="1"/>
    <xf numFmtId="164" fontId="31" fillId="0" borderId="7" xfId="1" applyNumberFormat="1" applyFont="1" applyBorder="1"/>
    <xf numFmtId="0" fontId="29" fillId="0" borderId="6" xfId="0" applyFont="1" applyBorder="1" applyAlignment="1"/>
    <xf numFmtId="0" fontId="29" fillId="0" borderId="7" xfId="0" applyFont="1" applyBorder="1" applyAlignment="1"/>
    <xf numFmtId="0" fontId="0" fillId="0" borderId="0" xfId="0" applyBorder="1" applyAlignment="1">
      <alignment horizontal="center"/>
    </xf>
    <xf numFmtId="3" fontId="7" fillId="0" borderId="0" xfId="0" applyNumberFormat="1" applyFont="1" applyBorder="1"/>
    <xf numFmtId="165" fontId="0" fillId="0" borderId="1" xfId="1" applyNumberFormat="1" applyFont="1" applyBorder="1"/>
    <xf numFmtId="164" fontId="0" fillId="0" borderId="0" xfId="1" applyNumberFormat="1" applyFont="1"/>
    <xf numFmtId="0" fontId="7" fillId="0" borderId="1" xfId="4" quotePrefix="1" applyNumberFormat="1" applyFont="1" applyBorder="1" applyAlignment="1">
      <alignment horizontal="left" vertical="top" wrapText="1"/>
    </xf>
    <xf numFmtId="0" fontId="7" fillId="0" borderId="1" xfId="4" quotePrefix="1" applyNumberFormat="1" applyFont="1" applyBorder="1" applyAlignment="1">
      <alignment horizontal="center" vertical="top" wrapText="1"/>
    </xf>
    <xf numFmtId="41" fontId="7" fillId="0" borderId="1" xfId="4" applyNumberFormat="1" applyFont="1" applyBorder="1" applyAlignment="1">
      <alignment vertical="top" wrapText="1"/>
    </xf>
    <xf numFmtId="41" fontId="7" fillId="0" borderId="1" xfId="4" applyNumberFormat="1" applyFont="1" applyBorder="1" applyAlignment="1">
      <alignment vertical="top"/>
    </xf>
    <xf numFmtId="164" fontId="5" fillId="0" borderId="0" xfId="1" applyNumberFormat="1" applyFont="1" applyBorder="1" applyAlignment="1">
      <alignment horizontal="center"/>
    </xf>
    <xf numFmtId="164" fontId="18" fillId="0" borderId="0" xfId="1" applyNumberFormat="1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3" fillId="3" borderId="0" xfId="0" applyFont="1" applyFill="1"/>
    <xf numFmtId="0" fontId="10" fillId="3" borderId="0" xfId="0" applyFont="1" applyFill="1" applyAlignment="1">
      <alignment wrapText="1"/>
    </xf>
    <xf numFmtId="164" fontId="3" fillId="3" borderId="0" xfId="1" applyNumberFormat="1" applyFont="1" applyFill="1"/>
    <xf numFmtId="0" fontId="11" fillId="3" borderId="0" xfId="0" applyFont="1" applyFill="1" applyAlignment="1">
      <alignment wrapText="1"/>
    </xf>
    <xf numFmtId="0" fontId="9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164" fontId="11" fillId="3" borderId="0" xfId="1" applyNumberFormat="1" applyFont="1" applyFill="1"/>
    <xf numFmtId="0" fontId="12" fillId="3" borderId="0" xfId="2" applyFont="1" applyFill="1" applyAlignment="1" applyProtection="1">
      <alignment horizontal="center" wrapText="1"/>
    </xf>
    <xf numFmtId="0" fontId="6" fillId="2" borderId="1" xfId="3" applyFont="1" applyFill="1" applyBorder="1" applyAlignment="1">
      <alignment horizontal="center"/>
    </xf>
    <xf numFmtId="0" fontId="16" fillId="2" borderId="1" xfId="3" applyFont="1" applyFill="1" applyBorder="1" applyAlignment="1">
      <alignment horizontal="center" wrapText="1"/>
    </xf>
    <xf numFmtId="164" fontId="19" fillId="3" borderId="1" xfId="1" applyNumberFormat="1" applyFont="1" applyFill="1" applyBorder="1" applyAlignment="1">
      <alignment horizontal="center"/>
    </xf>
    <xf numFmtId="164" fontId="21" fillId="2" borderId="1" xfId="1" applyNumberFormat="1" applyFont="1" applyFill="1" applyBorder="1" applyAlignment="1">
      <alignment horizontal="center"/>
    </xf>
    <xf numFmtId="164" fontId="18" fillId="3" borderId="1" xfId="1" applyNumberFormat="1" applyFont="1" applyFill="1" applyBorder="1" applyAlignment="1">
      <alignment vertical="center"/>
    </xf>
    <xf numFmtId="164" fontId="36" fillId="3" borderId="1" xfId="1" applyNumberFormat="1" applyFont="1" applyFill="1" applyBorder="1" applyAlignment="1">
      <alignment horizontal="center"/>
    </xf>
    <xf numFmtId="164" fontId="37" fillId="3" borderId="1" xfId="1" applyNumberFormat="1" applyFont="1" applyFill="1" applyBorder="1" applyAlignment="1">
      <alignment vertical="center"/>
    </xf>
    <xf numFmtId="14" fontId="5" fillId="3" borderId="0" xfId="1" applyNumberFormat="1" applyFont="1" applyFill="1"/>
    <xf numFmtId="0" fontId="44" fillId="3" borderId="2" xfId="0" applyFont="1" applyFill="1" applyBorder="1" applyAlignment="1">
      <alignment horizontal="center"/>
    </xf>
    <xf numFmtId="0" fontId="44" fillId="3" borderId="1" xfId="0" applyFont="1" applyFill="1" applyBorder="1" applyAlignment="1">
      <alignment vertical="top" wrapText="1"/>
    </xf>
    <xf numFmtId="0" fontId="47" fillId="3" borderId="1" xfId="0" applyFont="1" applyFill="1" applyBorder="1" applyAlignment="1">
      <alignment vertical="center"/>
    </xf>
    <xf numFmtId="164" fontId="48" fillId="3" borderId="1" xfId="1" applyNumberFormat="1" applyFont="1" applyFill="1" applyBorder="1" applyAlignment="1">
      <alignment vertical="center"/>
    </xf>
    <xf numFmtId="164" fontId="49" fillId="3" borderId="1" xfId="1" applyNumberFormat="1" applyFont="1" applyFill="1" applyBorder="1" applyAlignment="1">
      <alignment vertical="center"/>
    </xf>
    <xf numFmtId="0" fontId="44" fillId="3" borderId="3" xfId="0" applyFont="1" applyFill="1" applyBorder="1" applyAlignment="1">
      <alignment horizontal="center"/>
    </xf>
    <xf numFmtId="0" fontId="44" fillId="3" borderId="1" xfId="0" applyFont="1" applyFill="1" applyBorder="1" applyAlignment="1">
      <alignment wrapText="1"/>
    </xf>
    <xf numFmtId="0" fontId="47" fillId="3" borderId="1" xfId="0" applyFont="1" applyFill="1" applyBorder="1"/>
    <xf numFmtId="0" fontId="44" fillId="3" borderId="3" xfId="0" applyFont="1" applyFill="1" applyBorder="1" applyAlignment="1"/>
    <xf numFmtId="164" fontId="48" fillId="3" borderId="1" xfId="1" applyNumberFormat="1" applyFont="1" applyFill="1" applyBorder="1"/>
    <xf numFmtId="0" fontId="52" fillId="3" borderId="1" xfId="0" applyFont="1" applyFill="1" applyBorder="1" applyAlignment="1">
      <alignment wrapText="1"/>
    </xf>
    <xf numFmtId="0" fontId="44" fillId="3" borderId="9" xfId="0" applyFont="1" applyFill="1" applyBorder="1" applyAlignment="1">
      <alignment horizontal="center"/>
    </xf>
    <xf numFmtId="0" fontId="47" fillId="3" borderId="7" xfId="0" applyFont="1" applyFill="1" applyBorder="1"/>
    <xf numFmtId="0" fontId="55" fillId="3" borderId="1" xfId="0" applyFont="1" applyFill="1" applyBorder="1"/>
    <xf numFmtId="164" fontId="56" fillId="3" borderId="1" xfId="1" applyNumberFormat="1" applyFont="1" applyFill="1" applyBorder="1" applyAlignment="1">
      <alignment horizontal="center"/>
    </xf>
    <xf numFmtId="164" fontId="56" fillId="2" borderId="1" xfId="1" applyNumberFormat="1" applyFont="1" applyFill="1" applyBorder="1" applyAlignment="1">
      <alignment horizontal="center"/>
    </xf>
    <xf numFmtId="0" fontId="58" fillId="3" borderId="1" xfId="0" applyFont="1" applyFill="1" applyBorder="1" applyAlignment="1">
      <alignment wrapText="1"/>
    </xf>
    <xf numFmtId="164" fontId="56" fillId="3" borderId="1" xfId="1" applyNumberFormat="1" applyFont="1" applyFill="1" applyBorder="1" applyAlignment="1">
      <alignment vertical="center"/>
    </xf>
    <xf numFmtId="164" fontId="60" fillId="3" borderId="1" xfId="1" applyNumberFormat="1" applyFont="1" applyFill="1" applyBorder="1" applyAlignment="1">
      <alignment vertical="center"/>
    </xf>
    <xf numFmtId="0" fontId="52" fillId="3" borderId="6" xfId="0" applyFont="1" applyFill="1" applyBorder="1" applyAlignment="1">
      <alignment wrapText="1"/>
    </xf>
    <xf numFmtId="0" fontId="52" fillId="3" borderId="1" xfId="0" applyFont="1" applyFill="1" applyBorder="1" applyAlignment="1">
      <alignment horizontal="left" wrapText="1"/>
    </xf>
    <xf numFmtId="0" fontId="44" fillId="3" borderId="7" xfId="0" applyFont="1" applyFill="1" applyBorder="1" applyAlignment="1">
      <alignment horizontal="center" wrapText="1"/>
    </xf>
    <xf numFmtId="0" fontId="44" fillId="3" borderId="4" xfId="0" applyFont="1" applyFill="1" applyBorder="1" applyAlignment="1">
      <alignment horizontal="center"/>
    </xf>
    <xf numFmtId="0" fontId="61" fillId="3" borderId="5" xfId="0" applyFont="1" applyFill="1" applyBorder="1" applyAlignment="1">
      <alignment wrapText="1"/>
    </xf>
    <xf numFmtId="0" fontId="61" fillId="3" borderId="1" xfId="0" applyFont="1" applyFill="1" applyBorder="1" applyAlignment="1">
      <alignment wrapText="1"/>
    </xf>
    <xf numFmtId="0" fontId="61" fillId="3" borderId="1" xfId="0" applyFont="1" applyFill="1" applyBorder="1"/>
    <xf numFmtId="0" fontId="62" fillId="3" borderId="1" xfId="0" applyFont="1" applyFill="1" applyBorder="1" applyAlignment="1">
      <alignment horizontal="center" wrapText="1"/>
    </xf>
    <xf numFmtId="0" fontId="61" fillId="3" borderId="3" xfId="0" applyFont="1" applyFill="1" applyBorder="1" applyAlignment="1">
      <alignment horizontal="center"/>
    </xf>
    <xf numFmtId="164" fontId="63" fillId="3" borderId="1" xfId="1" applyNumberFormat="1" applyFont="1" applyFill="1" applyBorder="1" applyAlignment="1">
      <alignment vertical="center"/>
    </xf>
    <xf numFmtId="0" fontId="61" fillId="3" borderId="0" xfId="0" applyFont="1" applyFill="1"/>
    <xf numFmtId="0" fontId="61" fillId="3" borderId="1" xfId="0" applyFont="1" applyFill="1" applyBorder="1" applyAlignment="1">
      <alignment horizontal="center"/>
    </xf>
    <xf numFmtId="0" fontId="61" fillId="3" borderId="1" xfId="0" applyFont="1" applyFill="1" applyBorder="1" applyAlignment="1">
      <alignment vertical="center" wrapText="1"/>
    </xf>
    <xf numFmtId="0" fontId="44" fillId="3" borderId="10" xfId="0" applyFont="1" applyFill="1" applyBorder="1" applyAlignment="1">
      <alignment horizontal="center"/>
    </xf>
    <xf numFmtId="164" fontId="65" fillId="3" borderId="1" xfId="1" applyNumberFormat="1" applyFont="1" applyFill="1" applyBorder="1" applyAlignment="1">
      <alignment vertical="center"/>
    </xf>
    <xf numFmtId="164" fontId="21" fillId="3" borderId="1" xfId="1" applyNumberFormat="1" applyFont="1" applyFill="1" applyBorder="1" applyAlignment="1">
      <alignment vertical="center"/>
    </xf>
    <xf numFmtId="0" fontId="40" fillId="3" borderId="0" xfId="0" applyFont="1" applyFill="1" applyAlignment="1">
      <alignment wrapText="1"/>
    </xf>
    <xf numFmtId="0" fontId="43" fillId="3" borderId="0" xfId="0" applyFont="1" applyFill="1" applyAlignment="1">
      <alignment wrapText="1"/>
    </xf>
    <xf numFmtId="0" fontId="44" fillId="3" borderId="7" xfId="0" applyFont="1" applyFill="1" applyBorder="1" applyAlignment="1">
      <alignment wrapText="1"/>
    </xf>
    <xf numFmtId="0" fontId="47" fillId="3" borderId="5" xfId="0" applyFont="1" applyFill="1" applyBorder="1"/>
    <xf numFmtId="0" fontId="44" fillId="3" borderId="9" xfId="0" applyFont="1" applyFill="1" applyBorder="1" applyAlignment="1">
      <alignment horizontal="center"/>
    </xf>
    <xf numFmtId="0" fontId="52" fillId="3" borderId="7" xfId="0" applyFont="1" applyFill="1" applyBorder="1" applyAlignment="1">
      <alignment wrapText="1"/>
    </xf>
    <xf numFmtId="0" fontId="47" fillId="3" borderId="1" xfId="0" applyFont="1" applyFill="1" applyBorder="1" applyAlignment="1">
      <alignment horizontal="center"/>
    </xf>
    <xf numFmtId="0" fontId="61" fillId="3" borderId="0" xfId="0" applyFont="1" applyFill="1" applyBorder="1" applyAlignment="1">
      <alignment horizontal="center"/>
    </xf>
    <xf numFmtId="0" fontId="47" fillId="3" borderId="11" xfId="0" applyFont="1" applyFill="1" applyBorder="1"/>
    <xf numFmtId="164" fontId="63" fillId="3" borderId="11" xfId="1" applyNumberFormat="1" applyFont="1" applyFill="1" applyBorder="1" applyAlignment="1">
      <alignment vertical="center"/>
    </xf>
    <xf numFmtId="164" fontId="65" fillId="3" borderId="11" xfId="1" applyNumberFormat="1" applyFont="1" applyFill="1" applyBorder="1" applyAlignment="1">
      <alignment vertical="center"/>
    </xf>
    <xf numFmtId="164" fontId="21" fillId="3" borderId="0" xfId="1" applyNumberFormat="1" applyFont="1" applyFill="1" applyBorder="1" applyAlignment="1">
      <alignment vertical="center"/>
    </xf>
    <xf numFmtId="164" fontId="18" fillId="3" borderId="0" xfId="1" applyNumberFormat="1" applyFont="1" applyFill="1" applyBorder="1" applyAlignment="1">
      <alignment vertical="center"/>
    </xf>
    <xf numFmtId="0" fontId="62" fillId="3" borderId="0" xfId="0" applyFont="1" applyFill="1" applyBorder="1" applyAlignment="1">
      <alignment horizontal="center"/>
    </xf>
    <xf numFmtId="0" fontId="61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/>
    </xf>
    <xf numFmtId="164" fontId="63" fillId="3" borderId="0" xfId="1" applyNumberFormat="1" applyFont="1" applyFill="1" applyBorder="1" applyAlignment="1">
      <alignment vertical="center"/>
    </xf>
    <xf numFmtId="164" fontId="65" fillId="3" borderId="0" xfId="1" applyNumberFormat="1" applyFont="1" applyFill="1" applyBorder="1" applyAlignment="1">
      <alignment vertical="center"/>
    </xf>
    <xf numFmtId="166" fontId="5" fillId="3" borderId="0" xfId="1" applyNumberFormat="1" applyFont="1" applyFill="1"/>
    <xf numFmtId="0" fontId="40" fillId="3" borderId="0" xfId="0" applyFont="1" applyFill="1" applyAlignment="1">
      <alignment horizontal="center" wrapText="1"/>
    </xf>
    <xf numFmtId="0" fontId="43" fillId="3" borderId="0" xfId="0" applyFont="1" applyFill="1" applyAlignment="1">
      <alignment horizontal="center" wrapText="1"/>
    </xf>
    <xf numFmtId="0" fontId="39" fillId="3" borderId="6" xfId="0" applyFont="1" applyFill="1" applyBorder="1" applyAlignment="1">
      <alignment horizontal="center"/>
    </xf>
    <xf numFmtId="0" fontId="39" fillId="3" borderId="5" xfId="0" applyFont="1" applyFill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0" fontId="54" fillId="3" borderId="6" xfId="0" applyFont="1" applyFill="1" applyBorder="1" applyAlignment="1">
      <alignment horizontal="center" wrapText="1"/>
    </xf>
    <xf numFmtId="0" fontId="54" fillId="3" borderId="7" xfId="0" applyFont="1" applyFill="1" applyBorder="1" applyAlignment="1">
      <alignment horizontal="center" wrapText="1"/>
    </xf>
    <xf numFmtId="0" fontId="54" fillId="3" borderId="5" xfId="0" applyFont="1" applyFill="1" applyBorder="1" applyAlignment="1">
      <alignment horizontal="center" wrapText="1"/>
    </xf>
    <xf numFmtId="164" fontId="45" fillId="3" borderId="6" xfId="1" applyNumberFormat="1" applyFont="1" applyFill="1" applyBorder="1" applyAlignment="1">
      <alignment horizontal="center"/>
    </xf>
    <xf numFmtId="164" fontId="45" fillId="3" borderId="7" xfId="1" applyNumberFormat="1" applyFont="1" applyFill="1" applyBorder="1" applyAlignment="1">
      <alignment horizontal="center"/>
    </xf>
    <xf numFmtId="0" fontId="45" fillId="3" borderId="6" xfId="0" applyFont="1" applyFill="1" applyBorder="1" applyAlignment="1">
      <alignment horizontal="center"/>
    </xf>
    <xf numFmtId="0" fontId="45" fillId="3" borderId="7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3" xfId="0" applyFont="1" applyFill="1" applyBorder="1" applyAlignment="1">
      <alignment horizontal="center"/>
    </xf>
    <xf numFmtId="0" fontId="44" fillId="3" borderId="4" xfId="0" applyFont="1" applyFill="1" applyBorder="1" applyAlignment="1">
      <alignment horizontal="center"/>
    </xf>
    <xf numFmtId="0" fontId="44" fillId="3" borderId="8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44" fillId="3" borderId="9" xfId="0" applyFont="1" applyFill="1" applyBorder="1" applyAlignment="1">
      <alignment horizontal="center"/>
    </xf>
    <xf numFmtId="0" fontId="57" fillId="3" borderId="2" xfId="0" applyFont="1" applyFill="1" applyBorder="1" applyAlignment="1">
      <alignment horizontal="center"/>
    </xf>
    <xf numFmtId="0" fontId="57" fillId="3" borderId="3" xfId="0" applyFont="1" applyFill="1" applyBorder="1" applyAlignment="1">
      <alignment horizontal="center"/>
    </xf>
    <xf numFmtId="0" fontId="57" fillId="3" borderId="4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61" fillId="3" borderId="2" xfId="0" applyFont="1" applyFill="1" applyBorder="1" applyAlignment="1">
      <alignment horizontal="center"/>
    </xf>
    <xf numFmtId="0" fontId="61" fillId="3" borderId="3" xfId="0" applyFont="1" applyFill="1" applyBorder="1" applyAlignment="1">
      <alignment horizontal="center"/>
    </xf>
    <xf numFmtId="0" fontId="61" fillId="3" borderId="4" xfId="0" applyFont="1" applyFill="1" applyBorder="1" applyAlignment="1">
      <alignment horizontal="center"/>
    </xf>
    <xf numFmtId="0" fontId="61" fillId="3" borderId="1" xfId="0" applyFont="1" applyFill="1" applyBorder="1" applyAlignment="1">
      <alignment horizontal="center"/>
    </xf>
    <xf numFmtId="0" fontId="62" fillId="3" borderId="1" xfId="0" applyFont="1" applyFill="1" applyBorder="1" applyAlignment="1">
      <alignment horizontal="center"/>
    </xf>
    <xf numFmtId="0" fontId="45" fillId="3" borderId="1" xfId="0" applyFont="1" applyFill="1" applyBorder="1" applyAlignment="1">
      <alignment horizontal="center"/>
    </xf>
    <xf numFmtId="0" fontId="62" fillId="3" borderId="11" xfId="0" applyFont="1" applyFill="1" applyBorder="1" applyAlignment="1">
      <alignment horizontal="center" wrapText="1"/>
    </xf>
    <xf numFmtId="0" fontId="45" fillId="3" borderId="5" xfId="0" applyFont="1" applyFill="1" applyBorder="1" applyAlignment="1">
      <alignment horizontal="center"/>
    </xf>
    <xf numFmtId="164" fontId="44" fillId="3" borderId="7" xfId="1" applyNumberFormat="1" applyFont="1" applyFill="1" applyBorder="1" applyAlignment="1">
      <alignment horizontal="center"/>
    </xf>
    <xf numFmtId="0" fontId="12" fillId="3" borderId="0" xfId="2" applyFont="1" applyFill="1" applyAlignment="1" applyProtection="1">
      <alignment horizontal="center" wrapText="1"/>
    </xf>
    <xf numFmtId="0" fontId="42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/>
    </xf>
    <xf numFmtId="0" fontId="17" fillId="2" borderId="7" xfId="3" applyFont="1" applyFill="1" applyBorder="1" applyAlignment="1">
      <alignment horizontal="center"/>
    </xf>
    <xf numFmtId="0" fontId="17" fillId="2" borderId="5" xfId="3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3" xfId="4" xr:uid="{00000000-0005-0000-0000-000003000000}"/>
    <cellStyle name="Normal_Sheet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jpeg"/><Relationship Id="rId13" Type="http://schemas.openxmlformats.org/officeDocument/2006/relationships/image" Target="../media/image27.jpeg"/><Relationship Id="rId3" Type="http://schemas.openxmlformats.org/officeDocument/2006/relationships/image" Target="../media/image17.jpeg"/><Relationship Id="rId7" Type="http://schemas.openxmlformats.org/officeDocument/2006/relationships/image" Target="../media/image21.jpeg"/><Relationship Id="rId12" Type="http://schemas.openxmlformats.org/officeDocument/2006/relationships/image" Target="../media/image2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20.jpeg"/><Relationship Id="rId11" Type="http://schemas.openxmlformats.org/officeDocument/2006/relationships/image" Target="../media/image25.png"/><Relationship Id="rId5" Type="http://schemas.openxmlformats.org/officeDocument/2006/relationships/image" Target="../media/image19.jpeg"/><Relationship Id="rId10" Type="http://schemas.openxmlformats.org/officeDocument/2006/relationships/image" Target="../media/image24.jpeg"/><Relationship Id="rId4" Type="http://schemas.openxmlformats.org/officeDocument/2006/relationships/image" Target="../media/image18.jpeg"/><Relationship Id="rId9" Type="http://schemas.openxmlformats.org/officeDocument/2006/relationships/image" Target="../media/image2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18</xdr:row>
      <xdr:rowOff>57150</xdr:rowOff>
    </xdr:from>
    <xdr:to>
      <xdr:col>0</xdr:col>
      <xdr:colOff>1273303</xdr:colOff>
      <xdr:row>19</xdr:row>
      <xdr:rowOff>464819</xdr:rowOff>
    </xdr:to>
    <xdr:pic>
      <xdr:nvPicPr>
        <xdr:cNvPr id="5" name="Picture 4" descr="Untitled 4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1" y="7724775"/>
          <a:ext cx="1204722" cy="1007744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</xdr:colOff>
      <xdr:row>89</xdr:row>
      <xdr:rowOff>142875</xdr:rowOff>
    </xdr:from>
    <xdr:to>
      <xdr:col>0</xdr:col>
      <xdr:colOff>1248918</xdr:colOff>
      <xdr:row>91</xdr:row>
      <xdr:rowOff>194310</xdr:rowOff>
    </xdr:to>
    <xdr:pic>
      <xdr:nvPicPr>
        <xdr:cNvPr id="6" name="Picture 5" descr="Untitled 4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" y="45872400"/>
          <a:ext cx="1193673" cy="13277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266700</xdr:rowOff>
    </xdr:from>
    <xdr:to>
      <xdr:col>0</xdr:col>
      <xdr:colOff>1308734</xdr:colOff>
      <xdr:row>31</xdr:row>
      <xdr:rowOff>409575</xdr:rowOff>
    </xdr:to>
    <xdr:pic>
      <xdr:nvPicPr>
        <xdr:cNvPr id="25" name="Picture 24" descr="20151231_171732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0" y="33147000"/>
          <a:ext cx="1308734" cy="13525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9528</xdr:colOff>
      <xdr:row>55</xdr:row>
      <xdr:rowOff>95250</xdr:rowOff>
    </xdr:from>
    <xdr:to>
      <xdr:col>0</xdr:col>
      <xdr:colOff>1259210</xdr:colOff>
      <xdr:row>57</xdr:row>
      <xdr:rowOff>47628</xdr:rowOff>
    </xdr:to>
    <xdr:pic>
      <xdr:nvPicPr>
        <xdr:cNvPr id="29" name="Picture 28" descr="IMG_0250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315280" y="22725698"/>
          <a:ext cx="638178" cy="124968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57</xdr:row>
      <xdr:rowOff>38100</xdr:rowOff>
    </xdr:from>
    <xdr:to>
      <xdr:col>0</xdr:col>
      <xdr:colOff>1274445</xdr:colOff>
      <xdr:row>58</xdr:row>
      <xdr:rowOff>219075</xdr:rowOff>
    </xdr:to>
    <xdr:pic>
      <xdr:nvPicPr>
        <xdr:cNvPr id="30" name="Picture 29" descr="IMG_0251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23660100"/>
          <a:ext cx="126492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81915</xdr:colOff>
      <xdr:row>20</xdr:row>
      <xdr:rowOff>285750</xdr:rowOff>
    </xdr:from>
    <xdr:to>
      <xdr:col>0</xdr:col>
      <xdr:colOff>1286637</xdr:colOff>
      <xdr:row>25</xdr:row>
      <xdr:rowOff>415289</xdr:rowOff>
    </xdr:to>
    <xdr:pic>
      <xdr:nvPicPr>
        <xdr:cNvPr id="31" name="Picture 30" descr="Untitled 4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" y="9153525"/>
          <a:ext cx="1204722" cy="72961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68</xdr:row>
      <xdr:rowOff>40360</xdr:rowOff>
    </xdr:from>
    <xdr:to>
      <xdr:col>0</xdr:col>
      <xdr:colOff>1257299</xdr:colOff>
      <xdr:row>72</xdr:row>
      <xdr:rowOff>228604</xdr:rowOff>
    </xdr:to>
    <xdr:pic>
      <xdr:nvPicPr>
        <xdr:cNvPr id="32" name="Picture 31" descr="1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5400000">
          <a:off x="-46498" y="41244383"/>
          <a:ext cx="1455069" cy="1152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32386</xdr:colOff>
      <xdr:row>60</xdr:row>
      <xdr:rowOff>121851</xdr:rowOff>
    </xdr:from>
    <xdr:to>
      <xdr:col>0</xdr:col>
      <xdr:colOff>1266137</xdr:colOff>
      <xdr:row>62</xdr:row>
      <xdr:rowOff>85725</xdr:rowOff>
    </xdr:to>
    <xdr:pic>
      <xdr:nvPicPr>
        <xdr:cNvPr id="34" name="Picture 33" descr="20160311_104753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386" y="24715401"/>
          <a:ext cx="1233751" cy="7068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596265</xdr:rowOff>
    </xdr:from>
    <xdr:to>
      <xdr:col>0</xdr:col>
      <xdr:colOff>1243161</xdr:colOff>
      <xdr:row>10</xdr:row>
      <xdr:rowOff>190500</xdr:rowOff>
    </xdr:to>
    <xdr:pic>
      <xdr:nvPicPr>
        <xdr:cNvPr id="35" name="Picture 34" descr="5w bulb ivars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2510790"/>
          <a:ext cx="1243161" cy="141351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</xdr:row>
      <xdr:rowOff>139065</xdr:rowOff>
    </xdr:from>
    <xdr:to>
      <xdr:col>0</xdr:col>
      <xdr:colOff>1257300</xdr:colOff>
      <xdr:row>13</xdr:row>
      <xdr:rowOff>241935</xdr:rowOff>
    </xdr:to>
    <xdr:pic>
      <xdr:nvPicPr>
        <xdr:cNvPr id="38" name="Picture 37" descr="14w bulb ivars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7625" y="4463415"/>
          <a:ext cx="1209675" cy="128397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549841</xdr:rowOff>
    </xdr:from>
    <xdr:to>
      <xdr:col>0</xdr:col>
      <xdr:colOff>1306828</xdr:colOff>
      <xdr:row>15</xdr:row>
      <xdr:rowOff>567689</xdr:rowOff>
    </xdr:to>
    <xdr:pic>
      <xdr:nvPicPr>
        <xdr:cNvPr id="33" name="Picture 32" descr="bulb 38w ivars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8575" y="6026716"/>
          <a:ext cx="1278253" cy="1198948"/>
        </a:xfrm>
        <a:prstGeom prst="rect">
          <a:avLst/>
        </a:prstGeom>
      </xdr:spPr>
    </xdr:pic>
    <xdr:clientData/>
  </xdr:twoCellAnchor>
  <xdr:twoCellAnchor editAs="oneCell">
    <xdr:from>
      <xdr:col>0</xdr:col>
      <xdr:colOff>156265</xdr:colOff>
      <xdr:row>46</xdr:row>
      <xdr:rowOff>468651</xdr:rowOff>
    </xdr:from>
    <xdr:to>
      <xdr:col>0</xdr:col>
      <xdr:colOff>1248642</xdr:colOff>
      <xdr:row>48</xdr:row>
      <xdr:rowOff>381000</xdr:rowOff>
    </xdr:to>
    <xdr:pic>
      <xdr:nvPicPr>
        <xdr:cNvPr id="40" name="Picture 39" descr="noi tron ivars 5-17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56265" y="17165976"/>
          <a:ext cx="1092377" cy="1112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76200</xdr:rowOff>
    </xdr:from>
    <xdr:to>
      <xdr:col>0</xdr:col>
      <xdr:colOff>1251372</xdr:colOff>
      <xdr:row>44</xdr:row>
      <xdr:rowOff>93323</xdr:rowOff>
    </xdr:to>
    <xdr:pic>
      <xdr:nvPicPr>
        <xdr:cNvPr id="39" name="Picture 38" descr="noi tron ivars 5-17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7840325"/>
          <a:ext cx="1251372" cy="1274423"/>
        </a:xfrm>
        <a:prstGeom prst="rect">
          <a:avLst/>
        </a:prstGeom>
      </xdr:spPr>
    </xdr:pic>
    <xdr:clientData/>
  </xdr:twoCellAnchor>
  <xdr:twoCellAnchor editAs="oneCell">
    <xdr:from>
      <xdr:col>0</xdr:col>
      <xdr:colOff>85968</xdr:colOff>
      <xdr:row>33</xdr:row>
      <xdr:rowOff>58155</xdr:rowOff>
    </xdr:from>
    <xdr:to>
      <xdr:col>0</xdr:col>
      <xdr:colOff>1209675</xdr:colOff>
      <xdr:row>34</xdr:row>
      <xdr:rowOff>387390</xdr:rowOff>
    </xdr:to>
    <xdr:pic>
      <xdr:nvPicPr>
        <xdr:cNvPr id="43" name="Picture 42" descr="IMG_0246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5968" y="17203155"/>
          <a:ext cx="1123707" cy="929310"/>
        </a:xfrm>
        <a:prstGeom prst="rect">
          <a:avLst/>
        </a:prstGeom>
      </xdr:spPr>
    </xdr:pic>
    <xdr:clientData/>
  </xdr:twoCellAnchor>
  <xdr:twoCellAnchor editAs="oneCell">
    <xdr:from>
      <xdr:col>0</xdr:col>
      <xdr:colOff>27359</xdr:colOff>
      <xdr:row>51</xdr:row>
      <xdr:rowOff>485775</xdr:rowOff>
    </xdr:from>
    <xdr:to>
      <xdr:col>0</xdr:col>
      <xdr:colOff>1247774</xdr:colOff>
      <xdr:row>53</xdr:row>
      <xdr:rowOff>366014</xdr:rowOff>
    </xdr:to>
    <xdr:pic>
      <xdr:nvPicPr>
        <xdr:cNvPr id="47" name="Picture 46" descr="20170617_175442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7359" y="28565475"/>
          <a:ext cx="1220415" cy="102323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73</xdr:row>
      <xdr:rowOff>638175</xdr:rowOff>
    </xdr:from>
    <xdr:to>
      <xdr:col>0</xdr:col>
      <xdr:colOff>1252443</xdr:colOff>
      <xdr:row>75</xdr:row>
      <xdr:rowOff>111123</xdr:rowOff>
    </xdr:to>
    <xdr:pic>
      <xdr:nvPicPr>
        <xdr:cNvPr id="49" name="Picture 48" descr="IMG_2116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7151" y="40528875"/>
          <a:ext cx="1195292" cy="1015998"/>
        </a:xfrm>
        <a:prstGeom prst="rect">
          <a:avLst/>
        </a:prstGeom>
      </xdr:spPr>
    </xdr:pic>
    <xdr:clientData/>
  </xdr:twoCellAnchor>
  <xdr:twoCellAnchor editAs="oneCell">
    <xdr:from>
      <xdr:col>0</xdr:col>
      <xdr:colOff>55780</xdr:colOff>
      <xdr:row>78</xdr:row>
      <xdr:rowOff>28575</xdr:rowOff>
    </xdr:from>
    <xdr:to>
      <xdr:col>0</xdr:col>
      <xdr:colOff>1276350</xdr:colOff>
      <xdr:row>79</xdr:row>
      <xdr:rowOff>302059</xdr:rowOff>
    </xdr:to>
    <xdr:pic>
      <xdr:nvPicPr>
        <xdr:cNvPr id="50" name="Picture 49" descr="IMG_2117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5780" y="44167425"/>
          <a:ext cx="1220570" cy="10450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85725</xdr:rowOff>
        </xdr:from>
        <xdr:to>
          <xdr:col>1</xdr:col>
          <xdr:colOff>0</xdr:colOff>
          <xdr:row>3</xdr:row>
          <xdr:rowOff>247650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9528</xdr:colOff>
      <xdr:row>3</xdr:row>
      <xdr:rowOff>200024</xdr:rowOff>
    </xdr:from>
    <xdr:to>
      <xdr:col>0</xdr:col>
      <xdr:colOff>1304926</xdr:colOff>
      <xdr:row>4</xdr:row>
      <xdr:rowOff>400052</xdr:rowOff>
    </xdr:to>
    <xdr:pic>
      <xdr:nvPicPr>
        <xdr:cNvPr id="2" name="Picture 1" descr="IMG_0250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42900" y="342902"/>
          <a:ext cx="628653" cy="129539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</xdr:row>
      <xdr:rowOff>285750</xdr:rowOff>
    </xdr:from>
    <xdr:to>
      <xdr:col>0</xdr:col>
      <xdr:colOff>1343025</xdr:colOff>
      <xdr:row>7</xdr:row>
      <xdr:rowOff>228600</xdr:rowOff>
    </xdr:to>
    <xdr:pic>
      <xdr:nvPicPr>
        <xdr:cNvPr id="3" name="Picture 2" descr="IMG_025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2076450"/>
          <a:ext cx="133350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10</xdr:row>
      <xdr:rowOff>74224</xdr:rowOff>
    </xdr:from>
    <xdr:to>
      <xdr:col>0</xdr:col>
      <xdr:colOff>1268693</xdr:colOff>
      <xdr:row>12</xdr:row>
      <xdr:rowOff>200025</xdr:rowOff>
    </xdr:to>
    <xdr:pic>
      <xdr:nvPicPr>
        <xdr:cNvPr id="4" name="Picture 3" descr="20160311_104753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860" y="30468499"/>
          <a:ext cx="1245833" cy="735401"/>
        </a:xfrm>
        <a:prstGeom prst="rect">
          <a:avLst/>
        </a:prstGeom>
      </xdr:spPr>
    </xdr:pic>
    <xdr:clientData/>
  </xdr:twoCellAnchor>
  <xdr:twoCellAnchor editAs="oneCell">
    <xdr:from>
      <xdr:col>0</xdr:col>
      <xdr:colOff>278132</xdr:colOff>
      <xdr:row>26</xdr:row>
      <xdr:rowOff>20954</xdr:rowOff>
    </xdr:from>
    <xdr:to>
      <xdr:col>0</xdr:col>
      <xdr:colOff>1209675</xdr:colOff>
      <xdr:row>27</xdr:row>
      <xdr:rowOff>439266</xdr:rowOff>
    </xdr:to>
    <xdr:pic>
      <xdr:nvPicPr>
        <xdr:cNvPr id="6" name="Picture 5" descr="20160311_105050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78132" y="59818904"/>
          <a:ext cx="931543" cy="923137"/>
        </a:xfrm>
        <a:prstGeom prst="rect">
          <a:avLst/>
        </a:prstGeom>
      </xdr:spPr>
    </xdr:pic>
    <xdr:clientData/>
  </xdr:twoCellAnchor>
  <xdr:twoCellAnchor editAs="oneCell">
    <xdr:from>
      <xdr:col>0</xdr:col>
      <xdr:colOff>291465</xdr:colOff>
      <xdr:row>35</xdr:row>
      <xdr:rowOff>53697</xdr:rowOff>
    </xdr:from>
    <xdr:to>
      <xdr:col>0</xdr:col>
      <xdr:colOff>1288740</xdr:colOff>
      <xdr:row>38</xdr:row>
      <xdr:rowOff>190500</xdr:rowOff>
    </xdr:to>
    <xdr:pic>
      <xdr:nvPicPr>
        <xdr:cNvPr id="7" name="Picture 6" descr="20160311_105006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1465" y="62890122"/>
          <a:ext cx="997275" cy="1108353"/>
        </a:xfrm>
        <a:prstGeom prst="rect">
          <a:avLst/>
        </a:prstGeom>
      </xdr:spPr>
    </xdr:pic>
    <xdr:clientData/>
  </xdr:twoCellAnchor>
  <xdr:twoCellAnchor editAs="oneCell">
    <xdr:from>
      <xdr:col>0</xdr:col>
      <xdr:colOff>127635</xdr:colOff>
      <xdr:row>50</xdr:row>
      <xdr:rowOff>50362</xdr:rowOff>
    </xdr:from>
    <xdr:to>
      <xdr:col>0</xdr:col>
      <xdr:colOff>1171575</xdr:colOff>
      <xdr:row>53</xdr:row>
      <xdr:rowOff>266700</xdr:rowOff>
    </xdr:to>
    <xdr:pic>
      <xdr:nvPicPr>
        <xdr:cNvPr id="8" name="Picture 7" descr="20160311_104753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7635" y="67382587"/>
          <a:ext cx="1043940" cy="1130738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41</xdr:row>
      <xdr:rowOff>57149</xdr:rowOff>
    </xdr:from>
    <xdr:to>
      <xdr:col>0</xdr:col>
      <xdr:colOff>1352550</xdr:colOff>
      <xdr:row>43</xdr:row>
      <xdr:rowOff>314324</xdr:rowOff>
    </xdr:to>
    <xdr:pic>
      <xdr:nvPicPr>
        <xdr:cNvPr id="9" name="Picture 8" descr="20160311_105006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4801" y="64569974"/>
          <a:ext cx="1047749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345348</xdr:colOff>
      <xdr:row>29</xdr:row>
      <xdr:rowOff>26128</xdr:rowOff>
    </xdr:from>
    <xdr:to>
      <xdr:col>0</xdr:col>
      <xdr:colOff>1143000</xdr:colOff>
      <xdr:row>30</xdr:row>
      <xdr:rowOff>258139</xdr:rowOff>
    </xdr:to>
    <xdr:pic>
      <xdr:nvPicPr>
        <xdr:cNvPr id="10" name="Picture 9" descr="1m2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16200000">
          <a:off x="480531" y="60993820"/>
          <a:ext cx="527286" cy="79765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56</xdr:row>
      <xdr:rowOff>34488</xdr:rowOff>
    </xdr:from>
    <xdr:to>
      <xdr:col>0</xdr:col>
      <xdr:colOff>1378055</xdr:colOff>
      <xdr:row>57</xdr:row>
      <xdr:rowOff>304800</xdr:rowOff>
    </xdr:to>
    <xdr:pic>
      <xdr:nvPicPr>
        <xdr:cNvPr id="11" name="Picture 10" descr="LEd chong no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7150" y="68995488"/>
          <a:ext cx="1320905" cy="6322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969103</xdr:colOff>
      <xdr:row>33</xdr:row>
      <xdr:rowOff>288198</xdr:rowOff>
    </xdr:to>
    <xdr:pic>
      <xdr:nvPicPr>
        <xdr:cNvPr id="12" name="Picture 11" descr="1m2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16200000">
          <a:off x="164240" y="61767310"/>
          <a:ext cx="640623" cy="969103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46</xdr:row>
      <xdr:rowOff>19050</xdr:rowOff>
    </xdr:from>
    <xdr:to>
      <xdr:col>0</xdr:col>
      <xdr:colOff>1323975</xdr:colOff>
      <xdr:row>47</xdr:row>
      <xdr:rowOff>323850</xdr:rowOff>
    </xdr:to>
    <xdr:pic>
      <xdr:nvPicPr>
        <xdr:cNvPr id="13" name="Picture 12" descr="den ban nguyet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71450" y="66284475"/>
          <a:ext cx="11525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15</xdr:row>
      <xdr:rowOff>38099</xdr:rowOff>
    </xdr:from>
    <xdr:to>
      <xdr:col>0</xdr:col>
      <xdr:colOff>1257301</xdr:colOff>
      <xdr:row>18</xdr:row>
      <xdr:rowOff>161924</xdr:rowOff>
    </xdr:to>
    <xdr:pic>
      <xdr:nvPicPr>
        <xdr:cNvPr id="14" name="Picture 13" descr="13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8101" y="4962524"/>
          <a:ext cx="1219200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133142</xdr:colOff>
      <xdr:row>60</xdr:row>
      <xdr:rowOff>38311</xdr:rowOff>
    </xdr:from>
    <xdr:to>
      <xdr:col>0</xdr:col>
      <xdr:colOff>1390651</xdr:colOff>
      <xdr:row>62</xdr:row>
      <xdr:rowOff>133353</xdr:rowOff>
    </xdr:to>
    <xdr:pic>
      <xdr:nvPicPr>
        <xdr:cNvPr id="15" name="Picture 14" descr="MÁNG TUBE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 rot="16200000">
          <a:off x="414338" y="1481140"/>
          <a:ext cx="695117" cy="1257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tabSelected="1" topLeftCell="A18" workbookViewId="0">
      <selection activeCell="G27" sqref="G27"/>
    </sheetView>
  </sheetViews>
  <sheetFormatPr defaultColWidth="9.140625" defaultRowHeight="15.75" x14ac:dyDescent="0.25"/>
  <cols>
    <col min="1" max="1" width="19.7109375" style="65" customWidth="1"/>
    <col min="2" max="2" width="44.140625" style="70" customWidth="1"/>
    <col min="3" max="3" width="4.5703125" style="65" customWidth="1"/>
    <col min="4" max="4" width="5.5703125" style="65" customWidth="1"/>
    <col min="5" max="5" width="10.42578125" style="71" customWidth="1"/>
    <col min="6" max="6" width="10.5703125" style="67" customWidth="1"/>
    <col min="7" max="7" width="12.85546875" style="67" customWidth="1"/>
    <col min="8" max="8" width="12.42578125" style="67" customWidth="1"/>
    <col min="9" max="9" width="12.7109375" style="67" customWidth="1"/>
    <col min="10" max="10" width="12.5703125" style="67" customWidth="1"/>
    <col min="11" max="16384" width="9.140625" style="65"/>
  </cols>
  <sheetData>
    <row r="1" spans="1:10" ht="19.149999999999999" customHeight="1" x14ac:dyDescent="0.3">
      <c r="B1" s="136" t="s">
        <v>154</v>
      </c>
      <c r="C1" s="136"/>
      <c r="D1" s="136"/>
      <c r="E1" s="136"/>
      <c r="F1" s="136"/>
      <c r="G1" s="136"/>
      <c r="H1" s="116"/>
      <c r="I1" s="116"/>
      <c r="J1" s="66"/>
    </row>
    <row r="2" spans="1:10" ht="17.45" customHeight="1" x14ac:dyDescent="0.25">
      <c r="B2" s="137" t="s">
        <v>153</v>
      </c>
      <c r="C2" s="137"/>
      <c r="D2" s="137"/>
      <c r="E2" s="137"/>
      <c r="F2" s="137"/>
      <c r="G2" s="137"/>
      <c r="H2" s="117"/>
      <c r="I2" s="117"/>
      <c r="J2" s="68"/>
    </row>
    <row r="3" spans="1:10" ht="17.45" customHeight="1" x14ac:dyDescent="0.25">
      <c r="B3" s="137" t="s">
        <v>30</v>
      </c>
      <c r="C3" s="137"/>
      <c r="D3" s="137"/>
      <c r="E3" s="137"/>
      <c r="F3" s="137"/>
      <c r="G3" s="137"/>
      <c r="H3" s="117"/>
      <c r="I3" s="117"/>
      <c r="J3" s="68"/>
    </row>
    <row r="4" spans="1:10" ht="21" customHeight="1" x14ac:dyDescent="0.3">
      <c r="B4" s="167" t="s">
        <v>5</v>
      </c>
      <c r="C4" s="167"/>
      <c r="D4" s="167"/>
      <c r="E4" s="167"/>
      <c r="F4" s="167"/>
      <c r="G4" s="167"/>
      <c r="H4" s="72"/>
      <c r="I4" s="72"/>
    </row>
    <row r="5" spans="1:10" ht="20.25" x14ac:dyDescent="0.3">
      <c r="B5" s="168" t="s">
        <v>2</v>
      </c>
      <c r="C5" s="168"/>
      <c r="D5" s="168"/>
      <c r="E5" s="168"/>
      <c r="F5" s="168"/>
      <c r="G5" s="135">
        <v>44307</v>
      </c>
      <c r="H5" s="80"/>
    </row>
    <row r="6" spans="1:10" ht="18.75" customHeight="1" x14ac:dyDescent="0.25">
      <c r="A6" s="140" t="s">
        <v>36</v>
      </c>
      <c r="B6" s="140"/>
      <c r="C6" s="140"/>
      <c r="D6" s="140"/>
      <c r="E6" s="169"/>
      <c r="F6" s="169"/>
      <c r="G6" s="169"/>
      <c r="H6" s="169"/>
      <c r="I6" s="169"/>
      <c r="J6" s="69"/>
    </row>
    <row r="7" spans="1:10" ht="25.5" customHeight="1" x14ac:dyDescent="0.3">
      <c r="A7" s="138" t="s">
        <v>34</v>
      </c>
      <c r="B7" s="139"/>
      <c r="C7" s="73" t="s">
        <v>0</v>
      </c>
      <c r="D7" s="74" t="s">
        <v>3</v>
      </c>
      <c r="E7" s="75" t="s">
        <v>13</v>
      </c>
      <c r="F7" s="76" t="s">
        <v>155</v>
      </c>
      <c r="G7" s="76" t="s">
        <v>156</v>
      </c>
      <c r="H7" s="76" t="s">
        <v>157</v>
      </c>
      <c r="I7" s="76" t="s">
        <v>158</v>
      </c>
    </row>
    <row r="8" spans="1:10" ht="50.25" customHeight="1" x14ac:dyDescent="0.25">
      <c r="A8" s="81"/>
      <c r="B8" s="82" t="s">
        <v>114</v>
      </c>
      <c r="C8" s="83" t="s">
        <v>1</v>
      </c>
      <c r="D8" s="83" t="s">
        <v>4</v>
      </c>
      <c r="E8" s="84">
        <v>40000</v>
      </c>
      <c r="F8" s="85">
        <v>18850</v>
      </c>
      <c r="G8" s="77">
        <v>18125</v>
      </c>
      <c r="H8" s="77">
        <v>17400</v>
      </c>
      <c r="I8" s="77">
        <v>16675</v>
      </c>
    </row>
    <row r="9" spans="1:10" ht="46.5" customHeight="1" x14ac:dyDescent="0.25">
      <c r="A9" s="86"/>
      <c r="B9" s="87" t="s">
        <v>115</v>
      </c>
      <c r="C9" s="88" t="s">
        <v>1</v>
      </c>
      <c r="D9" s="88" t="s">
        <v>4</v>
      </c>
      <c r="E9" s="84">
        <v>45000</v>
      </c>
      <c r="F9" s="85">
        <v>22100</v>
      </c>
      <c r="G9" s="77">
        <v>21250</v>
      </c>
      <c r="H9" s="77">
        <v>20400</v>
      </c>
      <c r="I9" s="77">
        <v>19550</v>
      </c>
    </row>
    <row r="10" spans="1:10" ht="46.5" customHeight="1" x14ac:dyDescent="0.25">
      <c r="A10" s="81"/>
      <c r="B10" s="87" t="s">
        <v>116</v>
      </c>
      <c r="C10" s="88" t="s">
        <v>1</v>
      </c>
      <c r="D10" s="88" t="s">
        <v>4</v>
      </c>
      <c r="E10" s="84">
        <v>60000</v>
      </c>
      <c r="F10" s="85">
        <v>26000</v>
      </c>
      <c r="G10" s="77">
        <v>25000</v>
      </c>
      <c r="H10" s="77">
        <v>24000</v>
      </c>
      <c r="I10" s="77">
        <v>23000</v>
      </c>
    </row>
    <row r="11" spans="1:10" ht="46.5" customHeight="1" x14ac:dyDescent="0.25">
      <c r="A11" s="86"/>
      <c r="B11" s="87" t="s">
        <v>117</v>
      </c>
      <c r="C11" s="88" t="s">
        <v>1</v>
      </c>
      <c r="D11" s="88" t="s">
        <v>4</v>
      </c>
      <c r="E11" s="84">
        <v>75000</v>
      </c>
      <c r="F11" s="85">
        <v>30550</v>
      </c>
      <c r="G11" s="77">
        <v>29375</v>
      </c>
      <c r="H11" s="77">
        <v>28200</v>
      </c>
      <c r="I11" s="77">
        <v>27024.999999999996</v>
      </c>
    </row>
    <row r="12" spans="1:10" ht="46.5" customHeight="1" x14ac:dyDescent="0.25">
      <c r="A12" s="149"/>
      <c r="B12" s="87" t="s">
        <v>178</v>
      </c>
      <c r="C12" s="88" t="s">
        <v>1</v>
      </c>
      <c r="D12" s="88" t="s">
        <v>20</v>
      </c>
      <c r="E12" s="84">
        <v>70000</v>
      </c>
      <c r="F12" s="85">
        <v>34450</v>
      </c>
      <c r="G12" s="77">
        <v>33125</v>
      </c>
      <c r="H12" s="77">
        <v>31800</v>
      </c>
      <c r="I12" s="77">
        <v>30474.999999999996</v>
      </c>
    </row>
    <row r="13" spans="1:10" ht="46.5" customHeight="1" x14ac:dyDescent="0.25">
      <c r="A13" s="149"/>
      <c r="B13" s="87" t="s">
        <v>118</v>
      </c>
      <c r="C13" s="88" t="s">
        <v>1</v>
      </c>
      <c r="D13" s="88" t="s">
        <v>4</v>
      </c>
      <c r="E13" s="84">
        <v>80000</v>
      </c>
      <c r="F13" s="85">
        <v>35750</v>
      </c>
      <c r="G13" s="77">
        <v>34375</v>
      </c>
      <c r="H13" s="77">
        <v>33000</v>
      </c>
      <c r="I13" s="77">
        <v>31624.999999999996</v>
      </c>
    </row>
    <row r="14" spans="1:10" ht="46.5" customHeight="1" x14ac:dyDescent="0.25">
      <c r="A14" s="149"/>
      <c r="B14" s="87" t="s">
        <v>119</v>
      </c>
      <c r="C14" s="88" t="s">
        <v>1</v>
      </c>
      <c r="D14" s="88" t="s">
        <v>4</v>
      </c>
      <c r="E14" s="84">
        <v>90000</v>
      </c>
      <c r="F14" s="85">
        <v>44200</v>
      </c>
      <c r="G14" s="77">
        <v>42500</v>
      </c>
      <c r="H14" s="77">
        <v>40800</v>
      </c>
      <c r="I14" s="77">
        <v>39100</v>
      </c>
    </row>
    <row r="15" spans="1:10" ht="46.5" customHeight="1" x14ac:dyDescent="0.25">
      <c r="A15" s="149"/>
      <c r="B15" s="87" t="s">
        <v>167</v>
      </c>
      <c r="C15" s="88" t="s">
        <v>1</v>
      </c>
      <c r="D15" s="88" t="s">
        <v>4</v>
      </c>
      <c r="E15" s="84">
        <v>135000</v>
      </c>
      <c r="F15" s="85">
        <v>68250</v>
      </c>
      <c r="G15" s="77">
        <v>65625</v>
      </c>
      <c r="H15" s="77">
        <v>63000</v>
      </c>
      <c r="I15" s="77">
        <v>60374.999999999993</v>
      </c>
    </row>
    <row r="16" spans="1:10" ht="46.5" customHeight="1" x14ac:dyDescent="0.25">
      <c r="A16" s="149"/>
      <c r="B16" s="87" t="s">
        <v>120</v>
      </c>
      <c r="C16" s="88"/>
      <c r="D16" s="88"/>
      <c r="E16" s="84">
        <v>200000</v>
      </c>
      <c r="F16" s="85">
        <v>96850</v>
      </c>
      <c r="G16" s="77">
        <v>93125</v>
      </c>
      <c r="H16" s="77">
        <v>89400</v>
      </c>
      <c r="I16" s="77">
        <v>85675</v>
      </c>
    </row>
    <row r="17" spans="1:9" ht="23.25" customHeight="1" x14ac:dyDescent="0.25">
      <c r="A17" s="113"/>
      <c r="B17" s="118"/>
      <c r="C17" s="93"/>
      <c r="D17" s="119"/>
      <c r="E17" s="84"/>
      <c r="F17" s="85"/>
      <c r="G17" s="77"/>
      <c r="H17" s="77"/>
      <c r="I17" s="77"/>
    </row>
    <row r="18" spans="1:9" ht="19.5" customHeight="1" x14ac:dyDescent="0.35">
      <c r="A18" s="146" t="s">
        <v>26</v>
      </c>
      <c r="B18" s="147"/>
      <c r="C18" s="147"/>
      <c r="D18" s="165"/>
      <c r="E18" s="75" t="s">
        <v>13</v>
      </c>
      <c r="F18" s="76" t="s">
        <v>155</v>
      </c>
      <c r="G18" s="76" t="s">
        <v>156</v>
      </c>
      <c r="H18" s="76" t="s">
        <v>157</v>
      </c>
      <c r="I18" s="76" t="s">
        <v>158</v>
      </c>
    </row>
    <row r="19" spans="1:9" ht="47.25" customHeight="1" x14ac:dyDescent="0.25">
      <c r="A19" s="89"/>
      <c r="B19" s="87" t="s">
        <v>121</v>
      </c>
      <c r="C19" s="88" t="s">
        <v>1</v>
      </c>
      <c r="D19" s="88" t="s">
        <v>4</v>
      </c>
      <c r="E19" s="84">
        <v>100000</v>
      </c>
      <c r="F19" s="85">
        <v>67600</v>
      </c>
      <c r="G19" s="77">
        <v>65000</v>
      </c>
      <c r="H19" s="77">
        <v>62400</v>
      </c>
      <c r="I19" s="77">
        <v>59799.999999999993</v>
      </c>
    </row>
    <row r="20" spans="1:9" ht="47.25" customHeight="1" x14ac:dyDescent="0.25">
      <c r="A20" s="89"/>
      <c r="B20" s="87" t="s">
        <v>122</v>
      </c>
      <c r="C20" s="88" t="s">
        <v>1</v>
      </c>
      <c r="D20" s="88" t="s">
        <v>4</v>
      </c>
      <c r="E20" s="84">
        <v>130000</v>
      </c>
      <c r="F20" s="85">
        <v>92300</v>
      </c>
      <c r="G20" s="77">
        <v>88750</v>
      </c>
      <c r="H20" s="77">
        <v>85200</v>
      </c>
      <c r="I20" s="77">
        <v>81650</v>
      </c>
    </row>
    <row r="21" spans="1:9" ht="47.25" customHeight="1" x14ac:dyDescent="0.25">
      <c r="A21" s="89"/>
      <c r="B21" s="87" t="s">
        <v>123</v>
      </c>
      <c r="C21" s="122" t="s">
        <v>1</v>
      </c>
      <c r="D21" s="88" t="s">
        <v>4</v>
      </c>
      <c r="E21" s="84">
        <v>150000</v>
      </c>
      <c r="F21" s="85">
        <v>102700</v>
      </c>
      <c r="G21" s="77">
        <v>98750</v>
      </c>
      <c r="H21" s="77">
        <v>94800</v>
      </c>
      <c r="I21" s="77">
        <v>90850</v>
      </c>
    </row>
    <row r="22" spans="1:9" ht="21.75" hidden="1" customHeight="1" x14ac:dyDescent="0.35">
      <c r="A22" s="144" t="s">
        <v>14</v>
      </c>
      <c r="B22" s="166"/>
      <c r="C22" s="166"/>
      <c r="D22" s="166"/>
      <c r="E22" s="90"/>
      <c r="F22" s="85">
        <v>0</v>
      </c>
      <c r="G22" s="77">
        <v>0</v>
      </c>
      <c r="H22" s="77">
        <v>0</v>
      </c>
      <c r="I22" s="77">
        <v>0</v>
      </c>
    </row>
    <row r="23" spans="1:9" ht="53.25" hidden="1" customHeight="1" x14ac:dyDescent="0.3">
      <c r="A23" s="148"/>
      <c r="B23" s="91" t="s">
        <v>124</v>
      </c>
      <c r="C23" s="88" t="s">
        <v>1</v>
      </c>
      <c r="D23" s="88" t="s">
        <v>4</v>
      </c>
      <c r="E23" s="84"/>
      <c r="F23" s="85">
        <v>0</v>
      </c>
      <c r="G23" s="77">
        <v>0</v>
      </c>
      <c r="H23" s="77">
        <v>0</v>
      </c>
      <c r="I23" s="77">
        <v>0</v>
      </c>
    </row>
    <row r="24" spans="1:9" ht="49.5" hidden="1" customHeight="1" x14ac:dyDescent="0.3">
      <c r="A24" s="149"/>
      <c r="B24" s="91" t="s">
        <v>125</v>
      </c>
      <c r="C24" s="88" t="s">
        <v>1</v>
      </c>
      <c r="D24" s="88" t="s">
        <v>4</v>
      </c>
      <c r="E24" s="84"/>
      <c r="F24" s="85">
        <v>0</v>
      </c>
      <c r="G24" s="77">
        <v>0</v>
      </c>
      <c r="H24" s="77">
        <v>0</v>
      </c>
      <c r="I24" s="77">
        <v>0</v>
      </c>
    </row>
    <row r="25" spans="1:9" ht="51" hidden="1" customHeight="1" x14ac:dyDescent="0.3">
      <c r="A25" s="150"/>
      <c r="B25" s="91" t="s">
        <v>126</v>
      </c>
      <c r="C25" s="88" t="s">
        <v>1</v>
      </c>
      <c r="D25" s="88" t="s">
        <v>4</v>
      </c>
      <c r="E25" s="84"/>
      <c r="F25" s="85">
        <v>0</v>
      </c>
      <c r="G25" s="77">
        <v>0</v>
      </c>
      <c r="H25" s="77">
        <v>0</v>
      </c>
      <c r="I25" s="77">
        <v>0</v>
      </c>
    </row>
    <row r="26" spans="1:9" ht="51" customHeight="1" x14ac:dyDescent="0.25">
      <c r="A26" s="120"/>
      <c r="B26" s="87" t="s">
        <v>169</v>
      </c>
      <c r="C26" s="122" t="s">
        <v>1</v>
      </c>
      <c r="D26" s="88" t="s">
        <v>4</v>
      </c>
      <c r="E26" s="84">
        <v>210000</v>
      </c>
      <c r="F26" s="85">
        <v>166400</v>
      </c>
      <c r="G26" s="77">
        <v>160000</v>
      </c>
      <c r="H26" s="77">
        <v>153600</v>
      </c>
      <c r="I26" s="77">
        <v>147200</v>
      </c>
    </row>
    <row r="27" spans="1:9" ht="51" customHeight="1" x14ac:dyDescent="0.25">
      <c r="A27" s="120"/>
      <c r="B27" s="87" t="s">
        <v>168</v>
      </c>
      <c r="C27" s="122" t="s">
        <v>1</v>
      </c>
      <c r="D27" s="88" t="s">
        <v>4</v>
      </c>
      <c r="E27" s="84">
        <v>300000</v>
      </c>
      <c r="F27" s="85">
        <v>240500</v>
      </c>
      <c r="G27" s="77">
        <v>231250</v>
      </c>
      <c r="H27" s="77">
        <v>222000</v>
      </c>
      <c r="I27" s="77">
        <v>212749.99999999997</v>
      </c>
    </row>
    <row r="28" spans="1:9" ht="9.75" customHeight="1" x14ac:dyDescent="0.25">
      <c r="A28" s="120"/>
      <c r="B28" s="121"/>
      <c r="C28" s="93"/>
      <c r="D28" s="93"/>
      <c r="E28" s="84"/>
      <c r="F28" s="85"/>
      <c r="G28" s="77"/>
      <c r="H28" s="77"/>
      <c r="I28" s="77"/>
    </row>
    <row r="29" spans="1:9" ht="21" customHeight="1" x14ac:dyDescent="0.35">
      <c r="A29" s="144" t="s">
        <v>17</v>
      </c>
      <c r="B29" s="145"/>
      <c r="C29" s="145"/>
      <c r="D29" s="145"/>
      <c r="E29" s="75" t="s">
        <v>13</v>
      </c>
      <c r="F29" s="76" t="s">
        <v>155</v>
      </c>
      <c r="G29" s="76" t="s">
        <v>156</v>
      </c>
      <c r="H29" s="76" t="s">
        <v>157</v>
      </c>
      <c r="I29" s="76" t="s">
        <v>158</v>
      </c>
    </row>
    <row r="30" spans="1:9" ht="47.25" customHeight="1" x14ac:dyDescent="0.25">
      <c r="A30" s="148"/>
      <c r="B30" s="91" t="s">
        <v>127</v>
      </c>
      <c r="C30" s="88" t="s">
        <v>1</v>
      </c>
      <c r="D30" s="88" t="s">
        <v>4</v>
      </c>
      <c r="E30" s="84">
        <v>120000</v>
      </c>
      <c r="F30" s="85">
        <v>88400</v>
      </c>
      <c r="G30" s="77">
        <v>85000</v>
      </c>
      <c r="H30" s="77">
        <v>81600</v>
      </c>
      <c r="I30" s="77">
        <v>74800</v>
      </c>
    </row>
    <row r="31" spans="1:9" ht="48" customHeight="1" x14ac:dyDescent="0.25">
      <c r="A31" s="149"/>
      <c r="B31" s="91" t="s">
        <v>128</v>
      </c>
      <c r="C31" s="88" t="s">
        <v>1</v>
      </c>
      <c r="D31" s="88" t="s">
        <v>4</v>
      </c>
      <c r="E31" s="84">
        <v>160000</v>
      </c>
      <c r="F31" s="85">
        <v>117000</v>
      </c>
      <c r="G31" s="77">
        <v>112500</v>
      </c>
      <c r="H31" s="77">
        <v>108000</v>
      </c>
      <c r="I31" s="77">
        <v>99000.000000000015</v>
      </c>
    </row>
    <row r="32" spans="1:9" ht="45.75" customHeight="1" x14ac:dyDescent="0.25">
      <c r="A32" s="150"/>
      <c r="B32" s="91" t="s">
        <v>129</v>
      </c>
      <c r="C32" s="88" t="s">
        <v>1</v>
      </c>
      <c r="D32" s="88" t="s">
        <v>4</v>
      </c>
      <c r="E32" s="84">
        <v>180000</v>
      </c>
      <c r="F32" s="85">
        <v>130000</v>
      </c>
      <c r="G32" s="77">
        <v>125000</v>
      </c>
      <c r="H32" s="77">
        <v>120000</v>
      </c>
      <c r="I32" s="77">
        <v>110000.00000000001</v>
      </c>
    </row>
    <row r="33" spans="1:9" ht="21.75" customHeight="1" x14ac:dyDescent="0.35">
      <c r="A33" s="146" t="s">
        <v>15</v>
      </c>
      <c r="B33" s="147"/>
      <c r="C33" s="147"/>
      <c r="D33" s="147"/>
      <c r="E33" s="75" t="s">
        <v>13</v>
      </c>
      <c r="F33" s="76" t="s">
        <v>155</v>
      </c>
      <c r="G33" s="76" t="s">
        <v>156</v>
      </c>
      <c r="H33" s="76" t="s">
        <v>157</v>
      </c>
      <c r="I33" s="76" t="s">
        <v>158</v>
      </c>
    </row>
    <row r="34" spans="1:9" ht="47.25" customHeight="1" x14ac:dyDescent="0.25">
      <c r="A34" s="148"/>
      <c r="B34" s="91" t="s">
        <v>130</v>
      </c>
      <c r="C34" s="88" t="s">
        <v>1</v>
      </c>
      <c r="D34" s="88" t="s">
        <v>4</v>
      </c>
      <c r="E34" s="84">
        <v>170000</v>
      </c>
      <c r="F34" s="85">
        <v>120900</v>
      </c>
      <c r="G34" s="77">
        <v>116250</v>
      </c>
      <c r="H34" s="77">
        <v>111600</v>
      </c>
      <c r="I34" s="77">
        <v>102300.00000000001</v>
      </c>
    </row>
    <row r="35" spans="1:9" ht="44.25" customHeight="1" x14ac:dyDescent="0.25">
      <c r="A35" s="150"/>
      <c r="B35" s="91" t="s">
        <v>131</v>
      </c>
      <c r="C35" s="88" t="s">
        <v>1</v>
      </c>
      <c r="D35" s="88" t="s">
        <v>4</v>
      </c>
      <c r="E35" s="84">
        <v>230000</v>
      </c>
      <c r="F35" s="85">
        <v>162500</v>
      </c>
      <c r="G35" s="77">
        <v>156250</v>
      </c>
      <c r="H35" s="77">
        <v>150000</v>
      </c>
      <c r="I35" s="77">
        <v>137500</v>
      </c>
    </row>
    <row r="36" spans="1:9" ht="21" hidden="1" customHeight="1" x14ac:dyDescent="0.35">
      <c r="A36" s="141" t="s">
        <v>27</v>
      </c>
      <c r="B36" s="142"/>
      <c r="C36" s="143"/>
      <c r="D36" s="94"/>
      <c r="E36" s="95" t="s">
        <v>13</v>
      </c>
      <c r="F36" s="96" t="s">
        <v>24</v>
      </c>
      <c r="G36" s="78" t="s">
        <v>31</v>
      </c>
      <c r="H36" s="78" t="s">
        <v>35</v>
      </c>
      <c r="I36" s="78" t="s">
        <v>32</v>
      </c>
    </row>
    <row r="37" spans="1:9" ht="51" hidden="1" customHeight="1" x14ac:dyDescent="0.3">
      <c r="A37" s="154"/>
      <c r="B37" s="97" t="s">
        <v>132</v>
      </c>
      <c r="C37" s="94" t="s">
        <v>1</v>
      </c>
      <c r="D37" s="94" t="s">
        <v>4</v>
      </c>
      <c r="E37" s="98">
        <v>245000</v>
      </c>
      <c r="F37" s="99">
        <v>117000</v>
      </c>
      <c r="G37" s="79">
        <v>112500</v>
      </c>
      <c r="H37" s="79">
        <v>108000</v>
      </c>
      <c r="I37" s="79">
        <v>103499.99999999999</v>
      </c>
    </row>
    <row r="38" spans="1:9" ht="50.25" hidden="1" customHeight="1" x14ac:dyDescent="0.3">
      <c r="A38" s="155"/>
      <c r="B38" s="97" t="s">
        <v>133</v>
      </c>
      <c r="C38" s="94" t="s">
        <v>1</v>
      </c>
      <c r="D38" s="94" t="s">
        <v>4</v>
      </c>
      <c r="E38" s="98">
        <v>325000</v>
      </c>
      <c r="F38" s="99">
        <v>169000</v>
      </c>
      <c r="G38" s="79">
        <v>162500</v>
      </c>
      <c r="H38" s="79">
        <v>156000</v>
      </c>
      <c r="I38" s="79">
        <v>149500</v>
      </c>
    </row>
    <row r="39" spans="1:9" ht="53.25" hidden="1" customHeight="1" x14ac:dyDescent="0.25">
      <c r="A39" s="156"/>
      <c r="B39" s="97" t="s">
        <v>134</v>
      </c>
      <c r="C39" s="94" t="s">
        <v>1</v>
      </c>
      <c r="D39" s="94" t="s">
        <v>4</v>
      </c>
      <c r="E39" s="98">
        <v>525000</v>
      </c>
      <c r="F39" s="99">
        <v>247000</v>
      </c>
      <c r="G39" s="79">
        <v>237500</v>
      </c>
      <c r="H39" s="79">
        <v>228000</v>
      </c>
      <c r="I39" s="79">
        <v>218499.99999999997</v>
      </c>
    </row>
    <row r="40" spans="1:9" ht="16.5" hidden="1" customHeight="1" x14ac:dyDescent="0.25">
      <c r="A40" s="92"/>
      <c r="B40" s="100"/>
      <c r="C40" s="93"/>
      <c r="D40" s="93"/>
      <c r="E40" s="84"/>
      <c r="F40" s="85"/>
      <c r="G40" s="77"/>
      <c r="H40" s="77"/>
      <c r="I40" s="77"/>
    </row>
    <row r="41" spans="1:9" ht="21" hidden="1" customHeight="1" x14ac:dyDescent="0.25">
      <c r="A41" s="92"/>
      <c r="B41" s="100"/>
      <c r="C41" s="93"/>
      <c r="D41" s="93"/>
      <c r="E41" s="84"/>
      <c r="F41" s="85"/>
      <c r="G41" s="77"/>
      <c r="H41" s="77"/>
      <c r="I41" s="77"/>
    </row>
    <row r="42" spans="1:9" ht="18.75" customHeight="1" x14ac:dyDescent="0.35">
      <c r="A42" s="92"/>
      <c r="B42" s="144" t="s">
        <v>22</v>
      </c>
      <c r="C42" s="145"/>
      <c r="D42" s="145"/>
      <c r="E42" s="75" t="s">
        <v>13</v>
      </c>
      <c r="F42" s="76" t="s">
        <v>155</v>
      </c>
      <c r="G42" s="76" t="s">
        <v>156</v>
      </c>
      <c r="H42" s="76" t="s">
        <v>157</v>
      </c>
      <c r="I42" s="76" t="s">
        <v>158</v>
      </c>
    </row>
    <row r="43" spans="1:9" ht="51" customHeight="1" x14ac:dyDescent="0.25">
      <c r="A43" s="151"/>
      <c r="B43" s="101" t="s">
        <v>135</v>
      </c>
      <c r="C43" s="88" t="s">
        <v>1</v>
      </c>
      <c r="D43" s="88" t="s">
        <v>4</v>
      </c>
      <c r="E43" s="84">
        <v>230000</v>
      </c>
      <c r="F43" s="85">
        <v>166400</v>
      </c>
      <c r="G43" s="77">
        <v>160000</v>
      </c>
      <c r="H43" s="77">
        <v>153600</v>
      </c>
      <c r="I43" s="77">
        <v>140800</v>
      </c>
    </row>
    <row r="44" spans="1:9" ht="48" customHeight="1" x14ac:dyDescent="0.25">
      <c r="A44" s="152"/>
      <c r="B44" s="101" t="s">
        <v>136</v>
      </c>
      <c r="C44" s="88" t="s">
        <v>1</v>
      </c>
      <c r="D44" s="88" t="s">
        <v>20</v>
      </c>
      <c r="E44" s="84">
        <v>310000</v>
      </c>
      <c r="F44" s="85">
        <v>224900</v>
      </c>
      <c r="G44" s="77">
        <v>216250</v>
      </c>
      <c r="H44" s="77">
        <v>207600</v>
      </c>
      <c r="I44" s="77">
        <v>190300.00000000003</v>
      </c>
    </row>
    <row r="45" spans="1:9" ht="47.25" customHeight="1" x14ac:dyDescent="0.25">
      <c r="A45" s="153"/>
      <c r="B45" s="101" t="s">
        <v>137</v>
      </c>
      <c r="C45" s="88" t="s">
        <v>1</v>
      </c>
      <c r="D45" s="88" t="s">
        <v>23</v>
      </c>
      <c r="E45" s="84">
        <v>440000</v>
      </c>
      <c r="F45" s="85">
        <v>315900</v>
      </c>
      <c r="G45" s="77">
        <v>303750</v>
      </c>
      <c r="H45" s="77">
        <v>291600</v>
      </c>
      <c r="I45" s="77">
        <v>267300</v>
      </c>
    </row>
    <row r="46" spans="1:9" ht="17.25" customHeight="1" x14ac:dyDescent="0.35">
      <c r="A46" s="144" t="s">
        <v>179</v>
      </c>
      <c r="B46" s="145"/>
      <c r="C46" s="145"/>
      <c r="D46" s="145"/>
      <c r="E46" s="75" t="s">
        <v>13</v>
      </c>
      <c r="F46" s="76" t="s">
        <v>155</v>
      </c>
      <c r="G46" s="76" t="s">
        <v>156</v>
      </c>
      <c r="H46" s="76" t="s">
        <v>157</v>
      </c>
      <c r="I46" s="76" t="s">
        <v>158</v>
      </c>
    </row>
    <row r="47" spans="1:9" ht="46.5" customHeight="1" x14ac:dyDescent="0.25">
      <c r="A47" s="148"/>
      <c r="B47" s="91" t="s">
        <v>138</v>
      </c>
      <c r="C47" s="88" t="s">
        <v>1</v>
      </c>
      <c r="D47" s="88" t="s">
        <v>4</v>
      </c>
      <c r="E47" s="84">
        <v>140000</v>
      </c>
      <c r="F47" s="85">
        <v>104000</v>
      </c>
      <c r="G47" s="77">
        <v>100000</v>
      </c>
      <c r="H47" s="77">
        <v>96000</v>
      </c>
      <c r="I47" s="77">
        <v>88000</v>
      </c>
    </row>
    <row r="48" spans="1:9" ht="48" customHeight="1" x14ac:dyDescent="0.25">
      <c r="A48" s="149"/>
      <c r="B48" s="91" t="s">
        <v>139</v>
      </c>
      <c r="C48" s="88" t="s">
        <v>1</v>
      </c>
      <c r="D48" s="88" t="s">
        <v>4</v>
      </c>
      <c r="E48" s="84">
        <v>200000</v>
      </c>
      <c r="F48" s="85">
        <v>145600</v>
      </c>
      <c r="G48" s="77">
        <v>140000</v>
      </c>
      <c r="H48" s="77">
        <v>134400</v>
      </c>
      <c r="I48" s="77">
        <v>123200.00000000001</v>
      </c>
    </row>
    <row r="49" spans="1:9" ht="48" customHeight="1" x14ac:dyDescent="0.25">
      <c r="A49" s="149"/>
      <c r="B49" s="91" t="s">
        <v>140</v>
      </c>
      <c r="C49" s="88" t="s">
        <v>1</v>
      </c>
      <c r="D49" s="88" t="s">
        <v>4</v>
      </c>
      <c r="E49" s="84">
        <v>280000</v>
      </c>
      <c r="F49" s="85">
        <v>204100</v>
      </c>
      <c r="G49" s="77">
        <v>196250</v>
      </c>
      <c r="H49" s="77">
        <v>188400</v>
      </c>
      <c r="I49" s="77">
        <v>172700</v>
      </c>
    </row>
    <row r="50" spans="1:9" ht="44.25" customHeight="1" x14ac:dyDescent="0.25">
      <c r="A50" s="150"/>
      <c r="B50" s="91" t="s">
        <v>141</v>
      </c>
      <c r="C50" s="88" t="s">
        <v>1</v>
      </c>
      <c r="D50" s="88" t="s">
        <v>4</v>
      </c>
      <c r="E50" s="84">
        <v>400000</v>
      </c>
      <c r="F50" s="85">
        <v>287300</v>
      </c>
      <c r="G50" s="77">
        <v>276250</v>
      </c>
      <c r="H50" s="77">
        <v>265200</v>
      </c>
      <c r="I50" s="77">
        <v>243100.00000000003</v>
      </c>
    </row>
    <row r="51" spans="1:9" ht="22.5" customHeight="1" x14ac:dyDescent="0.35">
      <c r="A51" s="146" t="s">
        <v>16</v>
      </c>
      <c r="B51" s="147"/>
      <c r="C51" s="147"/>
      <c r="D51" s="147"/>
      <c r="E51" s="75" t="s">
        <v>13</v>
      </c>
      <c r="F51" s="76" t="s">
        <v>155</v>
      </c>
      <c r="G51" s="76" t="s">
        <v>156</v>
      </c>
      <c r="H51" s="76" t="s">
        <v>157</v>
      </c>
      <c r="I51" s="76" t="s">
        <v>158</v>
      </c>
    </row>
    <row r="52" spans="1:9" ht="45" customHeight="1" x14ac:dyDescent="0.25">
      <c r="A52" s="148"/>
      <c r="B52" s="91" t="s">
        <v>159</v>
      </c>
      <c r="C52" s="88" t="s">
        <v>1</v>
      </c>
      <c r="D52" s="88" t="s">
        <v>4</v>
      </c>
      <c r="E52" s="84">
        <v>210000</v>
      </c>
      <c r="F52" s="85">
        <v>148200</v>
      </c>
      <c r="G52" s="77">
        <v>142500</v>
      </c>
      <c r="H52" s="77">
        <v>136800</v>
      </c>
      <c r="I52" s="77">
        <v>125400.00000000001</v>
      </c>
    </row>
    <row r="53" spans="1:9" ht="45" customHeight="1" x14ac:dyDescent="0.25">
      <c r="A53" s="149"/>
      <c r="B53" s="91" t="s">
        <v>160</v>
      </c>
      <c r="C53" s="88" t="s">
        <v>1</v>
      </c>
      <c r="D53" s="88" t="s">
        <v>4</v>
      </c>
      <c r="E53" s="84">
        <v>320000</v>
      </c>
      <c r="F53" s="85">
        <v>226200</v>
      </c>
      <c r="G53" s="77">
        <v>217500</v>
      </c>
      <c r="H53" s="77">
        <v>208800</v>
      </c>
      <c r="I53" s="77">
        <v>191400.00000000003</v>
      </c>
    </row>
    <row r="54" spans="1:9" ht="44.25" customHeight="1" x14ac:dyDescent="0.25">
      <c r="A54" s="150"/>
      <c r="B54" s="91" t="s">
        <v>161</v>
      </c>
      <c r="C54" s="88" t="s">
        <v>1</v>
      </c>
      <c r="D54" s="88" t="s">
        <v>4</v>
      </c>
      <c r="E54" s="84">
        <v>460000</v>
      </c>
      <c r="F54" s="85">
        <v>326300</v>
      </c>
      <c r="G54" s="77">
        <v>313750</v>
      </c>
      <c r="H54" s="77">
        <v>301200</v>
      </c>
      <c r="I54" s="77">
        <v>276100</v>
      </c>
    </row>
    <row r="55" spans="1:9" ht="22.5" customHeight="1" x14ac:dyDescent="0.35">
      <c r="A55" s="146" t="s">
        <v>18</v>
      </c>
      <c r="B55" s="147"/>
      <c r="C55" s="147"/>
      <c r="D55" s="147"/>
      <c r="E55" s="75" t="s">
        <v>13</v>
      </c>
      <c r="F55" s="76" t="s">
        <v>155</v>
      </c>
      <c r="G55" s="76" t="s">
        <v>156</v>
      </c>
      <c r="H55" s="76" t="s">
        <v>157</v>
      </c>
      <c r="I55" s="76" t="s">
        <v>158</v>
      </c>
    </row>
    <row r="56" spans="1:9" ht="27" customHeight="1" x14ac:dyDescent="0.25">
      <c r="A56" s="163"/>
      <c r="B56" s="102" t="s">
        <v>142</v>
      </c>
      <c r="C56" s="88" t="s">
        <v>1</v>
      </c>
      <c r="D56" s="88" t="s">
        <v>4</v>
      </c>
      <c r="E56" s="84">
        <v>80000</v>
      </c>
      <c r="F56" s="85">
        <v>50000</v>
      </c>
      <c r="G56" s="77">
        <v>49375</v>
      </c>
      <c r="H56" s="77">
        <v>47400</v>
      </c>
      <c r="I56" s="77">
        <v>43450</v>
      </c>
    </row>
    <row r="57" spans="1:9" ht="27" customHeight="1" x14ac:dyDescent="0.25">
      <c r="A57" s="163"/>
      <c r="B57" s="102" t="s">
        <v>162</v>
      </c>
      <c r="C57" s="88" t="s">
        <v>1</v>
      </c>
      <c r="D57" s="88" t="s">
        <v>20</v>
      </c>
      <c r="E57" s="84">
        <v>100000</v>
      </c>
      <c r="F57" s="85">
        <v>65000</v>
      </c>
      <c r="G57" s="77">
        <v>60000</v>
      </c>
      <c r="H57" s="77">
        <v>57600</v>
      </c>
      <c r="I57" s="77">
        <v>52800.000000000007</v>
      </c>
    </row>
    <row r="58" spans="1:9" ht="27" customHeight="1" x14ac:dyDescent="0.25">
      <c r="A58" s="103"/>
      <c r="B58" s="91" t="s">
        <v>163</v>
      </c>
      <c r="C58" s="88" t="s">
        <v>1</v>
      </c>
      <c r="D58" s="88" t="s">
        <v>4</v>
      </c>
      <c r="E58" s="84">
        <v>75000</v>
      </c>
      <c r="F58" s="85">
        <v>50000</v>
      </c>
      <c r="G58" s="77">
        <v>44375</v>
      </c>
      <c r="H58" s="77">
        <v>42600</v>
      </c>
      <c r="I58" s="77">
        <v>39050</v>
      </c>
    </row>
    <row r="59" spans="1:9" ht="27" customHeight="1" x14ac:dyDescent="0.25">
      <c r="A59" s="86"/>
      <c r="B59" s="91" t="s">
        <v>164</v>
      </c>
      <c r="C59" s="88" t="s">
        <v>1</v>
      </c>
      <c r="D59" s="88" t="s">
        <v>4</v>
      </c>
      <c r="E59" s="84">
        <v>65000</v>
      </c>
      <c r="F59" s="85">
        <v>40000</v>
      </c>
      <c r="G59" s="77">
        <v>40000</v>
      </c>
      <c r="H59" s="77">
        <v>38400</v>
      </c>
      <c r="I59" s="77">
        <v>35200</v>
      </c>
    </row>
    <row r="60" spans="1:9" ht="22.5" customHeight="1" x14ac:dyDescent="0.35">
      <c r="A60" s="146" t="s">
        <v>39</v>
      </c>
      <c r="B60" s="147"/>
      <c r="C60" s="147"/>
      <c r="D60" s="147"/>
      <c r="E60" s="75" t="s">
        <v>13</v>
      </c>
      <c r="F60" s="76" t="s">
        <v>155</v>
      </c>
      <c r="G60" s="76" t="s">
        <v>156</v>
      </c>
      <c r="H60" s="76" t="s">
        <v>157</v>
      </c>
      <c r="I60" s="76" t="s">
        <v>158</v>
      </c>
    </row>
    <row r="61" spans="1:9" ht="29.25" customHeight="1" x14ac:dyDescent="0.25">
      <c r="A61" s="148"/>
      <c r="B61" s="91" t="s">
        <v>10</v>
      </c>
      <c r="C61" s="88" t="s">
        <v>1</v>
      </c>
      <c r="D61" s="88" t="s">
        <v>4</v>
      </c>
      <c r="E61" s="84">
        <v>30000</v>
      </c>
      <c r="F61" s="85">
        <v>18200</v>
      </c>
      <c r="G61" s="77">
        <v>17500</v>
      </c>
      <c r="H61" s="77">
        <v>16800</v>
      </c>
      <c r="I61" s="77">
        <v>16099.999999999998</v>
      </c>
    </row>
    <row r="62" spans="1:9" ht="29.25" customHeight="1" x14ac:dyDescent="0.25">
      <c r="A62" s="149"/>
      <c r="B62" s="91" t="s">
        <v>11</v>
      </c>
      <c r="C62" s="88" t="s">
        <v>1</v>
      </c>
      <c r="D62" s="88" t="s">
        <v>4</v>
      </c>
      <c r="E62" s="84">
        <v>40000</v>
      </c>
      <c r="F62" s="85">
        <v>26000</v>
      </c>
      <c r="G62" s="77">
        <v>25000</v>
      </c>
      <c r="H62" s="77">
        <v>24000</v>
      </c>
      <c r="I62" s="77">
        <v>23000</v>
      </c>
    </row>
    <row r="63" spans="1:9" ht="29.25" customHeight="1" x14ac:dyDescent="0.25">
      <c r="A63" s="150"/>
      <c r="B63" s="91" t="s">
        <v>12</v>
      </c>
      <c r="C63" s="88" t="s">
        <v>1</v>
      </c>
      <c r="D63" s="88" t="s">
        <v>4</v>
      </c>
      <c r="E63" s="84">
        <v>65000</v>
      </c>
      <c r="F63" s="85">
        <v>41600</v>
      </c>
      <c r="G63" s="77">
        <v>40000</v>
      </c>
      <c r="H63" s="77">
        <v>38400</v>
      </c>
      <c r="I63" s="77">
        <v>36800</v>
      </c>
    </row>
    <row r="64" spans="1:9" ht="29.25" customHeight="1" x14ac:dyDescent="0.35">
      <c r="A64" s="146" t="s">
        <v>173</v>
      </c>
      <c r="B64" s="147"/>
      <c r="C64" s="93"/>
      <c r="D64" s="93"/>
      <c r="E64" s="84"/>
      <c r="F64" s="85"/>
      <c r="G64" s="77"/>
      <c r="H64" s="77"/>
      <c r="I64" s="77"/>
    </row>
    <row r="65" spans="1:9" ht="29.25" customHeight="1" x14ac:dyDescent="0.25">
      <c r="A65" s="157"/>
      <c r="B65" s="91" t="s">
        <v>174</v>
      </c>
      <c r="C65" s="88" t="s">
        <v>177</v>
      </c>
      <c r="D65" s="88" t="s">
        <v>4</v>
      </c>
      <c r="E65" s="84">
        <v>150000</v>
      </c>
      <c r="F65" s="85">
        <v>104000</v>
      </c>
      <c r="G65" s="77">
        <v>100000</v>
      </c>
      <c r="H65" s="77">
        <v>96000</v>
      </c>
      <c r="I65" s="77">
        <v>92000</v>
      </c>
    </row>
    <row r="66" spans="1:9" ht="29.25" customHeight="1" x14ac:dyDescent="0.25">
      <c r="A66" s="157"/>
      <c r="B66" s="91" t="s">
        <v>175</v>
      </c>
      <c r="C66" s="88" t="s">
        <v>177</v>
      </c>
      <c r="D66" s="88" t="s">
        <v>4</v>
      </c>
      <c r="E66" s="84">
        <v>180000</v>
      </c>
      <c r="F66" s="85">
        <v>123500</v>
      </c>
      <c r="G66" s="77">
        <v>118750</v>
      </c>
      <c r="H66" s="77">
        <v>114000</v>
      </c>
      <c r="I66" s="77">
        <v>109249.99999999999</v>
      </c>
    </row>
    <row r="67" spans="1:9" ht="29.25" customHeight="1" x14ac:dyDescent="0.25">
      <c r="A67" s="157"/>
      <c r="B67" s="91" t="s">
        <v>176</v>
      </c>
      <c r="C67" s="88" t="s">
        <v>177</v>
      </c>
      <c r="D67" s="88" t="s">
        <v>4</v>
      </c>
      <c r="E67" s="84">
        <v>250000</v>
      </c>
      <c r="F67" s="85">
        <v>175500</v>
      </c>
      <c r="G67" s="77">
        <v>168750</v>
      </c>
      <c r="H67" s="77">
        <v>162000</v>
      </c>
      <c r="I67" s="77">
        <v>155250</v>
      </c>
    </row>
    <row r="68" spans="1:9" ht="19.5" customHeight="1" x14ac:dyDescent="0.35">
      <c r="A68" s="146" t="s">
        <v>19</v>
      </c>
      <c r="B68" s="147"/>
      <c r="C68" s="147"/>
      <c r="D68" s="147"/>
      <c r="E68" s="75" t="s">
        <v>13</v>
      </c>
      <c r="F68" s="76" t="s">
        <v>155</v>
      </c>
      <c r="G68" s="76" t="s">
        <v>156</v>
      </c>
      <c r="H68" s="76" t="s">
        <v>157</v>
      </c>
      <c r="I68" s="76" t="s">
        <v>158</v>
      </c>
    </row>
    <row r="69" spans="1:9" ht="33.75" customHeight="1" x14ac:dyDescent="0.25">
      <c r="A69" s="161"/>
      <c r="B69" s="104" t="s">
        <v>166</v>
      </c>
      <c r="C69" s="88" t="s">
        <v>1</v>
      </c>
      <c r="D69" s="88" t="s">
        <v>4</v>
      </c>
      <c r="E69" s="84">
        <v>300000</v>
      </c>
      <c r="F69" s="85">
        <v>169000</v>
      </c>
      <c r="G69" s="77">
        <v>162500</v>
      </c>
      <c r="H69" s="77">
        <v>156000</v>
      </c>
      <c r="I69" s="77">
        <v>149500</v>
      </c>
    </row>
    <row r="70" spans="1:9" ht="33" customHeight="1" x14ac:dyDescent="0.35">
      <c r="A70" s="161"/>
      <c r="B70" s="104" t="s">
        <v>165</v>
      </c>
      <c r="C70" s="88" t="s">
        <v>1</v>
      </c>
      <c r="D70" s="88" t="s">
        <v>4</v>
      </c>
      <c r="E70" s="84">
        <v>440000</v>
      </c>
      <c r="F70" s="85">
        <v>247000</v>
      </c>
      <c r="G70" s="77">
        <v>237500</v>
      </c>
      <c r="H70" s="77">
        <v>228000</v>
      </c>
      <c r="I70" s="77">
        <v>218499.99999999997</v>
      </c>
    </row>
    <row r="71" spans="1:9" ht="16.5" customHeight="1" x14ac:dyDescent="0.25">
      <c r="A71" s="161"/>
      <c r="B71" s="105" t="s">
        <v>7</v>
      </c>
      <c r="C71" s="106" t="s">
        <v>9</v>
      </c>
      <c r="D71" s="88" t="s">
        <v>4</v>
      </c>
      <c r="E71" s="84">
        <v>70000</v>
      </c>
      <c r="F71" s="85">
        <v>45500</v>
      </c>
      <c r="G71" s="77">
        <v>43750</v>
      </c>
      <c r="H71" s="77">
        <v>42000</v>
      </c>
      <c r="I71" s="77">
        <v>40250</v>
      </c>
    </row>
    <row r="72" spans="1:9" ht="16.5" customHeight="1" x14ac:dyDescent="0.25">
      <c r="A72" s="161"/>
      <c r="B72" s="105" t="s">
        <v>8</v>
      </c>
      <c r="C72" s="88" t="s">
        <v>1</v>
      </c>
      <c r="D72" s="88" t="s">
        <v>4</v>
      </c>
      <c r="E72" s="84">
        <v>40000</v>
      </c>
      <c r="F72" s="85">
        <v>26000</v>
      </c>
      <c r="G72" s="77">
        <v>25000</v>
      </c>
      <c r="H72" s="77">
        <v>24000</v>
      </c>
      <c r="I72" s="77">
        <v>23000</v>
      </c>
    </row>
    <row r="73" spans="1:9" ht="20.25" customHeight="1" x14ac:dyDescent="0.35">
      <c r="A73" s="106"/>
      <c r="B73" s="107" t="s">
        <v>21</v>
      </c>
      <c r="C73" s="88"/>
      <c r="D73" s="88"/>
      <c r="E73" s="75" t="s">
        <v>13</v>
      </c>
      <c r="F73" s="76" t="s">
        <v>155</v>
      </c>
      <c r="G73" s="76" t="s">
        <v>156</v>
      </c>
      <c r="H73" s="76" t="s">
        <v>157</v>
      </c>
      <c r="I73" s="76" t="s">
        <v>158</v>
      </c>
    </row>
    <row r="74" spans="1:9" ht="60.75" customHeight="1" x14ac:dyDescent="0.25">
      <c r="A74" s="158"/>
      <c r="B74" s="105" t="s">
        <v>143</v>
      </c>
      <c r="C74" s="88" t="s">
        <v>1</v>
      </c>
      <c r="D74" s="88" t="s">
        <v>4</v>
      </c>
      <c r="E74" s="84">
        <v>260000</v>
      </c>
      <c r="F74" s="85">
        <v>170300</v>
      </c>
      <c r="G74" s="77">
        <v>157200</v>
      </c>
      <c r="H74" s="77">
        <v>150650</v>
      </c>
      <c r="I74" s="77">
        <v>144100</v>
      </c>
    </row>
    <row r="75" spans="1:9" ht="60.75" customHeight="1" x14ac:dyDescent="0.25">
      <c r="A75" s="159"/>
      <c r="B75" s="105" t="s">
        <v>144</v>
      </c>
      <c r="C75" s="88" t="s">
        <v>1</v>
      </c>
      <c r="D75" s="88" t="s">
        <v>4</v>
      </c>
      <c r="E75" s="84">
        <v>410000</v>
      </c>
      <c r="F75" s="85">
        <v>266500</v>
      </c>
      <c r="G75" s="77">
        <v>246000</v>
      </c>
      <c r="H75" s="77">
        <v>235749.99999999997</v>
      </c>
      <c r="I75" s="77">
        <v>225500.00000000003</v>
      </c>
    </row>
    <row r="76" spans="1:9" ht="60.75" customHeight="1" x14ac:dyDescent="0.25">
      <c r="A76" s="159"/>
      <c r="B76" s="105" t="s">
        <v>170</v>
      </c>
      <c r="C76" s="88" t="s">
        <v>1</v>
      </c>
      <c r="D76" s="88" t="s">
        <v>4</v>
      </c>
      <c r="E76" s="84">
        <v>530000</v>
      </c>
      <c r="F76" s="85">
        <v>341900</v>
      </c>
      <c r="G76" s="77">
        <v>315600</v>
      </c>
      <c r="H76" s="77">
        <v>302450</v>
      </c>
      <c r="I76" s="77">
        <v>289300</v>
      </c>
    </row>
    <row r="77" spans="1:9" ht="20.25" customHeight="1" x14ac:dyDescent="0.35">
      <c r="A77" s="108"/>
      <c r="B77" s="107" t="s">
        <v>21</v>
      </c>
      <c r="C77" s="88"/>
      <c r="D77" s="88"/>
      <c r="E77" s="75" t="s">
        <v>13</v>
      </c>
      <c r="F77" s="76" t="s">
        <v>155</v>
      </c>
      <c r="G77" s="76" t="s">
        <v>156</v>
      </c>
      <c r="H77" s="76" t="s">
        <v>157</v>
      </c>
      <c r="I77" s="76" t="s">
        <v>158</v>
      </c>
    </row>
    <row r="78" spans="1:9" ht="60.75" customHeight="1" x14ac:dyDescent="0.25">
      <c r="A78" s="158"/>
      <c r="B78" s="105" t="s">
        <v>145</v>
      </c>
      <c r="C78" s="88" t="s">
        <v>1</v>
      </c>
      <c r="D78" s="88" t="s">
        <v>4</v>
      </c>
      <c r="E78" s="84">
        <v>470000</v>
      </c>
      <c r="F78" s="85">
        <v>314600</v>
      </c>
      <c r="G78" s="77">
        <v>290400</v>
      </c>
      <c r="H78" s="77">
        <v>278300</v>
      </c>
      <c r="I78" s="77">
        <v>266200</v>
      </c>
    </row>
    <row r="79" spans="1:9" ht="60.75" customHeight="1" x14ac:dyDescent="0.25">
      <c r="A79" s="159"/>
      <c r="B79" s="105" t="s">
        <v>146</v>
      </c>
      <c r="C79" s="88" t="s">
        <v>1</v>
      </c>
      <c r="D79" s="88" t="s">
        <v>4</v>
      </c>
      <c r="E79" s="84">
        <v>630000</v>
      </c>
      <c r="F79" s="85">
        <v>392600</v>
      </c>
      <c r="G79" s="77">
        <v>362400</v>
      </c>
      <c r="H79" s="77">
        <v>347300</v>
      </c>
      <c r="I79" s="77">
        <v>332200</v>
      </c>
    </row>
    <row r="80" spans="1:9" ht="60.75" customHeight="1" x14ac:dyDescent="0.25">
      <c r="A80" s="159"/>
      <c r="B80" s="105" t="s">
        <v>147</v>
      </c>
      <c r="C80" s="88" t="s">
        <v>1</v>
      </c>
      <c r="D80" s="88" t="s">
        <v>4</v>
      </c>
      <c r="E80" s="109">
        <v>880000</v>
      </c>
      <c r="F80" s="85">
        <v>429000</v>
      </c>
      <c r="G80" s="77">
        <v>396000</v>
      </c>
      <c r="H80" s="77">
        <v>379499.99999999994</v>
      </c>
      <c r="I80" s="77">
        <v>363000.00000000006</v>
      </c>
    </row>
    <row r="81" spans="1:9" ht="60.75" customHeight="1" x14ac:dyDescent="0.25">
      <c r="A81" s="160"/>
      <c r="B81" s="105" t="s">
        <v>148</v>
      </c>
      <c r="C81" s="88" t="s">
        <v>1</v>
      </c>
      <c r="D81" s="88" t="s">
        <v>4</v>
      </c>
      <c r="E81" s="109">
        <v>1600000</v>
      </c>
      <c r="F81" s="85">
        <v>786500</v>
      </c>
      <c r="G81" s="77">
        <v>726000</v>
      </c>
      <c r="H81" s="77">
        <v>695750</v>
      </c>
      <c r="I81" s="77">
        <v>665500</v>
      </c>
    </row>
    <row r="82" spans="1:9" ht="48" customHeight="1" x14ac:dyDescent="0.25">
      <c r="A82" s="111"/>
      <c r="B82" s="112" t="s">
        <v>171</v>
      </c>
      <c r="C82" s="88" t="s">
        <v>1</v>
      </c>
      <c r="D82" s="88" t="s">
        <v>4</v>
      </c>
      <c r="E82" s="109">
        <v>1900000</v>
      </c>
      <c r="F82" s="114">
        <v>1144000</v>
      </c>
      <c r="G82" s="115">
        <v>1056000</v>
      </c>
      <c r="H82" s="77">
        <v>1011999.9999999999</v>
      </c>
      <c r="I82" s="77">
        <v>968000.00000000012</v>
      </c>
    </row>
    <row r="83" spans="1:9" ht="48" customHeight="1" x14ac:dyDescent="0.25">
      <c r="A83" s="123"/>
      <c r="B83" s="130" t="s">
        <v>172</v>
      </c>
      <c r="C83" s="88" t="s">
        <v>1</v>
      </c>
      <c r="D83" s="88" t="s">
        <v>4</v>
      </c>
      <c r="E83" s="125">
        <v>2200000</v>
      </c>
      <c r="F83" s="126">
        <v>1482000</v>
      </c>
      <c r="G83" s="127">
        <v>1368000</v>
      </c>
      <c r="H83" s="128">
        <v>1311000</v>
      </c>
      <c r="I83" s="128">
        <v>1254000</v>
      </c>
    </row>
    <row r="84" spans="1:9" ht="33.75" customHeight="1" x14ac:dyDescent="0.35">
      <c r="A84" s="162" t="s">
        <v>180</v>
      </c>
      <c r="B84" s="162"/>
      <c r="C84" s="124"/>
      <c r="D84" s="124"/>
      <c r="E84" s="133"/>
      <c r="F84" s="134"/>
      <c r="G84" s="127"/>
      <c r="H84" s="128"/>
      <c r="I84" s="128"/>
    </row>
    <row r="85" spans="1:9" ht="33.75" customHeight="1" x14ac:dyDescent="0.35">
      <c r="A85" s="129"/>
      <c r="B85" s="132" t="s">
        <v>181</v>
      </c>
      <c r="C85" s="124" t="s">
        <v>177</v>
      </c>
      <c r="D85" s="88" t="s">
        <v>4</v>
      </c>
      <c r="E85" s="109">
        <v>1200000</v>
      </c>
      <c r="F85" s="114">
        <v>877500</v>
      </c>
      <c r="G85" s="115">
        <v>810000</v>
      </c>
      <c r="H85" s="77">
        <v>776249.99999999988</v>
      </c>
      <c r="I85" s="77">
        <v>742500.00000000012</v>
      </c>
    </row>
    <row r="86" spans="1:9" ht="36" customHeight="1" x14ac:dyDescent="0.25">
      <c r="A86" s="123"/>
      <c r="B86" s="131" t="s">
        <v>182</v>
      </c>
      <c r="C86" s="124" t="s">
        <v>177</v>
      </c>
      <c r="D86" s="88" t="s">
        <v>4</v>
      </c>
      <c r="E86" s="109">
        <v>1600000</v>
      </c>
      <c r="F86" s="114">
        <v>1222000</v>
      </c>
      <c r="G86" s="115">
        <v>1128000</v>
      </c>
      <c r="H86" s="77">
        <v>1081000</v>
      </c>
      <c r="I86" s="77">
        <v>1034000.0000000001</v>
      </c>
    </row>
    <row r="87" spans="1:9" ht="36" customHeight="1" x14ac:dyDescent="0.25">
      <c r="A87" s="123"/>
      <c r="B87" s="131" t="s">
        <v>183</v>
      </c>
      <c r="C87" s="124" t="s">
        <v>177</v>
      </c>
      <c r="D87" s="88" t="s">
        <v>4</v>
      </c>
      <c r="E87" s="109">
        <v>2400000</v>
      </c>
      <c r="F87" s="114">
        <v>1687400</v>
      </c>
      <c r="G87" s="115">
        <v>1557600</v>
      </c>
      <c r="H87" s="77">
        <v>1492700</v>
      </c>
      <c r="I87" s="77">
        <v>1427800</v>
      </c>
    </row>
    <row r="88" spans="1:9" ht="20.25" customHeight="1" x14ac:dyDescent="0.35">
      <c r="A88" s="110"/>
      <c r="B88" s="164" t="s">
        <v>113</v>
      </c>
      <c r="C88" s="164"/>
      <c r="D88" s="164"/>
      <c r="E88" s="164"/>
      <c r="F88" s="164"/>
    </row>
    <row r="89" spans="1:9" ht="21" customHeight="1" x14ac:dyDescent="0.35">
      <c r="A89" s="146" t="s">
        <v>149</v>
      </c>
      <c r="B89" s="147"/>
      <c r="C89" s="147"/>
      <c r="D89" s="147"/>
      <c r="E89" s="75" t="s">
        <v>13</v>
      </c>
      <c r="F89" s="76" t="s">
        <v>155</v>
      </c>
      <c r="G89" s="76" t="s">
        <v>156</v>
      </c>
      <c r="H89" s="76" t="s">
        <v>157</v>
      </c>
      <c r="I89" s="76" t="s">
        <v>158</v>
      </c>
    </row>
    <row r="90" spans="1:9" ht="50.25" customHeight="1" x14ac:dyDescent="0.25">
      <c r="A90" s="157"/>
      <c r="B90" s="87" t="s">
        <v>150</v>
      </c>
      <c r="C90" s="88" t="s">
        <v>1</v>
      </c>
      <c r="D90" s="88" t="s">
        <v>6</v>
      </c>
      <c r="E90" s="84">
        <v>55000</v>
      </c>
      <c r="F90" s="85">
        <v>35100</v>
      </c>
      <c r="G90" s="77">
        <v>33800</v>
      </c>
      <c r="H90" s="77">
        <v>32500</v>
      </c>
      <c r="I90" s="77">
        <v>31200</v>
      </c>
    </row>
    <row r="91" spans="1:9" ht="50.25" customHeight="1" x14ac:dyDescent="0.25">
      <c r="A91" s="157"/>
      <c r="B91" s="87" t="s">
        <v>151</v>
      </c>
      <c r="C91" s="88" t="s">
        <v>1</v>
      </c>
      <c r="D91" s="88" t="s">
        <v>6</v>
      </c>
      <c r="E91" s="84">
        <v>70000</v>
      </c>
      <c r="F91" s="85">
        <v>48600</v>
      </c>
      <c r="G91" s="77">
        <v>46800</v>
      </c>
      <c r="H91" s="77">
        <v>45000</v>
      </c>
      <c r="I91" s="77">
        <v>43200</v>
      </c>
    </row>
    <row r="92" spans="1:9" ht="50.25" customHeight="1" x14ac:dyDescent="0.25">
      <c r="A92" s="157"/>
      <c r="B92" s="87" t="s">
        <v>152</v>
      </c>
      <c r="C92" s="88" t="s">
        <v>1</v>
      </c>
      <c r="D92" s="88" t="s">
        <v>6</v>
      </c>
      <c r="E92" s="84">
        <v>80000</v>
      </c>
      <c r="F92" s="85">
        <v>55350.000000000007</v>
      </c>
      <c r="G92" s="77">
        <v>53300</v>
      </c>
      <c r="H92" s="77">
        <v>51250</v>
      </c>
      <c r="I92" s="77">
        <v>49200</v>
      </c>
    </row>
  </sheetData>
  <mergeCells count="39">
    <mergeCell ref="A18:D18"/>
    <mergeCell ref="A22:D22"/>
    <mergeCell ref="B4:G4"/>
    <mergeCell ref="A15:A16"/>
    <mergeCell ref="B5:F5"/>
    <mergeCell ref="A12:A14"/>
    <mergeCell ref="E6:I6"/>
    <mergeCell ref="A23:A25"/>
    <mergeCell ref="A29:D29"/>
    <mergeCell ref="A90:A92"/>
    <mergeCell ref="A74:A76"/>
    <mergeCell ref="A78:A81"/>
    <mergeCell ref="A69:A72"/>
    <mergeCell ref="A61:A63"/>
    <mergeCell ref="A68:D68"/>
    <mergeCell ref="A64:B64"/>
    <mergeCell ref="A65:A67"/>
    <mergeCell ref="A84:B84"/>
    <mergeCell ref="A56:A57"/>
    <mergeCell ref="A60:D60"/>
    <mergeCell ref="A89:D89"/>
    <mergeCell ref="A55:D55"/>
    <mergeCell ref="B88:F88"/>
    <mergeCell ref="A36:C36"/>
    <mergeCell ref="A46:D46"/>
    <mergeCell ref="A33:D33"/>
    <mergeCell ref="A30:A32"/>
    <mergeCell ref="A52:A54"/>
    <mergeCell ref="A34:A35"/>
    <mergeCell ref="A51:D51"/>
    <mergeCell ref="B42:D42"/>
    <mergeCell ref="A43:A45"/>
    <mergeCell ref="A37:A39"/>
    <mergeCell ref="A47:A50"/>
    <mergeCell ref="B1:G1"/>
    <mergeCell ref="B2:G2"/>
    <mergeCell ref="B3:G3"/>
    <mergeCell ref="A7:B7"/>
    <mergeCell ref="A6:D6"/>
  </mergeCells>
  <pageMargins left="0.19685039370078741" right="0.15748031496062992" top="0.15748031496062992" bottom="0.15748031496062992" header="0.15748031496062992" footer="0.11811023622047245"/>
  <pageSetup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CorelDRAW.Graphic.14" shapeId="1026" r:id="rId4">
          <objectPr defaultSize="0" autoPict="0" r:id="rId5">
            <anchor moveWithCells="1">
              <from>
                <xdr:col>0</xdr:col>
                <xdr:colOff>190500</xdr:colOff>
                <xdr:row>0</xdr:row>
                <xdr:rowOff>85725</xdr:rowOff>
              </from>
              <to>
                <xdr:col>1</xdr:col>
                <xdr:colOff>0</xdr:colOff>
                <xdr:row>3</xdr:row>
                <xdr:rowOff>247650</xdr:rowOff>
              </to>
            </anchor>
          </objectPr>
        </oleObject>
      </mc:Choice>
      <mc:Fallback>
        <oleObject progId="CorelDRAW.Graphic.14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3"/>
  <sheetViews>
    <sheetView workbookViewId="0">
      <selection activeCell="K63" sqref="K63"/>
    </sheetView>
  </sheetViews>
  <sheetFormatPr defaultRowHeight="15" x14ac:dyDescent="0.25"/>
  <cols>
    <col min="1" max="1" width="21.5703125" customWidth="1"/>
    <col min="2" max="2" width="39.140625" customWidth="1"/>
    <col min="3" max="3" width="3.85546875" customWidth="1"/>
    <col min="4" max="4" width="12" hidden="1" customWidth="1"/>
    <col min="5" max="5" width="11" customWidth="1"/>
    <col min="6" max="6" width="12.28515625" customWidth="1"/>
    <col min="7" max="7" width="12" customWidth="1"/>
    <col min="8" max="8" width="11.7109375" customWidth="1"/>
    <col min="9" max="10" width="11.5703125" customWidth="1"/>
  </cols>
  <sheetData>
    <row r="1" spans="1:13" ht="28.5" x14ac:dyDescent="0.45">
      <c r="A1" s="185" t="s">
        <v>112</v>
      </c>
      <c r="B1" s="185"/>
      <c r="C1" s="185"/>
    </row>
    <row r="2" spans="1:13" ht="21" x14ac:dyDescent="0.35">
      <c r="B2" s="22" t="s">
        <v>52</v>
      </c>
    </row>
    <row r="3" spans="1:13" s="1" customFormat="1" ht="22.5" customHeight="1" x14ac:dyDescent="0.3">
      <c r="A3" s="189" t="s">
        <v>18</v>
      </c>
      <c r="B3" s="190"/>
      <c r="C3" s="190"/>
      <c r="D3" s="7" t="s">
        <v>13</v>
      </c>
      <c r="E3" s="8" t="s">
        <v>24</v>
      </c>
      <c r="F3" s="7" t="s">
        <v>31</v>
      </c>
      <c r="G3" s="7" t="s">
        <v>35</v>
      </c>
      <c r="H3" s="7" t="s">
        <v>32</v>
      </c>
      <c r="I3" s="7" t="s">
        <v>33</v>
      </c>
      <c r="J3" s="62"/>
      <c r="K3" s="2"/>
      <c r="L3" s="2"/>
    </row>
    <row r="4" spans="1:13" s="1" customFormat="1" ht="33.75" customHeight="1" x14ac:dyDescent="0.25">
      <c r="A4" s="191"/>
      <c r="B4" s="6" t="s">
        <v>29</v>
      </c>
      <c r="C4" s="5" t="s">
        <v>1</v>
      </c>
      <c r="D4" s="10">
        <v>90000</v>
      </c>
      <c r="E4" s="9">
        <f t="shared" ref="E4:E8" si="0">L4*130%</f>
        <v>49400</v>
      </c>
      <c r="F4" s="9">
        <f t="shared" ref="F4:F8" si="1">L4*125%</f>
        <v>47500</v>
      </c>
      <c r="G4" s="9">
        <f t="shared" ref="G4:G8" si="2">L4*120%</f>
        <v>45600</v>
      </c>
      <c r="H4" s="9">
        <f t="shared" ref="H4:H8" si="3">L4*115%</f>
        <v>43700</v>
      </c>
      <c r="I4" s="9">
        <f t="shared" ref="I4:I8" si="4">L4*110%</f>
        <v>41800</v>
      </c>
      <c r="J4" s="63"/>
      <c r="K4" s="2"/>
      <c r="L4" s="2">
        <v>38000</v>
      </c>
    </row>
    <row r="5" spans="1:13" s="1" customFormat="1" ht="35.25" customHeight="1" x14ac:dyDescent="0.25">
      <c r="A5" s="191"/>
      <c r="B5" s="6" t="s">
        <v>28</v>
      </c>
      <c r="C5" s="5" t="s">
        <v>1</v>
      </c>
      <c r="D5" s="10">
        <v>120000</v>
      </c>
      <c r="E5" s="9">
        <f t="shared" si="0"/>
        <v>62400</v>
      </c>
      <c r="F5" s="9">
        <f t="shared" si="1"/>
        <v>60000</v>
      </c>
      <c r="G5" s="9">
        <f t="shared" si="2"/>
        <v>57600</v>
      </c>
      <c r="H5" s="9">
        <f t="shared" si="3"/>
        <v>55199.999999999993</v>
      </c>
      <c r="I5" s="9">
        <f t="shared" si="4"/>
        <v>52800.000000000007</v>
      </c>
      <c r="J5" s="63"/>
      <c r="K5" s="2"/>
      <c r="L5" s="2">
        <v>48000</v>
      </c>
    </row>
    <row r="6" spans="1:13" s="1" customFormat="1" ht="44.25" hidden="1" customHeight="1" x14ac:dyDescent="0.25">
      <c r="A6" s="192"/>
      <c r="B6" s="4" t="s">
        <v>25</v>
      </c>
      <c r="C6" s="5" t="s">
        <v>1</v>
      </c>
      <c r="D6" s="10"/>
      <c r="E6" s="9">
        <f t="shared" si="0"/>
        <v>0</v>
      </c>
      <c r="F6" s="9">
        <f t="shared" si="1"/>
        <v>0</v>
      </c>
      <c r="G6" s="9">
        <f t="shared" si="2"/>
        <v>0</v>
      </c>
      <c r="H6" s="9">
        <f t="shared" si="3"/>
        <v>0</v>
      </c>
      <c r="I6" s="9">
        <f t="shared" si="4"/>
        <v>0</v>
      </c>
      <c r="J6" s="63"/>
      <c r="K6" s="2"/>
      <c r="L6" s="2"/>
    </row>
    <row r="7" spans="1:13" s="1" customFormat="1" ht="44.25" customHeight="1" x14ac:dyDescent="0.25">
      <c r="A7" s="192"/>
      <c r="B7" s="4" t="s">
        <v>38</v>
      </c>
      <c r="C7" s="5" t="s">
        <v>1</v>
      </c>
      <c r="D7" s="10">
        <v>80000</v>
      </c>
      <c r="E7" s="9">
        <f t="shared" si="0"/>
        <v>46800</v>
      </c>
      <c r="F7" s="9">
        <f t="shared" si="1"/>
        <v>45000</v>
      </c>
      <c r="G7" s="9">
        <f t="shared" si="2"/>
        <v>43200</v>
      </c>
      <c r="H7" s="9">
        <f t="shared" si="3"/>
        <v>41400</v>
      </c>
      <c r="I7" s="9">
        <f t="shared" si="4"/>
        <v>39600</v>
      </c>
      <c r="J7" s="63"/>
      <c r="K7" s="2"/>
      <c r="L7" s="2">
        <v>36000</v>
      </c>
    </row>
    <row r="8" spans="1:13" s="1" customFormat="1" ht="44.25" customHeight="1" x14ac:dyDescent="0.25">
      <c r="A8" s="11"/>
      <c r="B8" s="4" t="s">
        <v>37</v>
      </c>
      <c r="C8" s="5" t="s">
        <v>1</v>
      </c>
      <c r="D8" s="10">
        <v>74000</v>
      </c>
      <c r="E8" s="9">
        <f t="shared" si="0"/>
        <v>40300</v>
      </c>
      <c r="F8" s="9">
        <f t="shared" si="1"/>
        <v>38750</v>
      </c>
      <c r="G8" s="9">
        <f t="shared" si="2"/>
        <v>37200</v>
      </c>
      <c r="H8" s="9">
        <f t="shared" si="3"/>
        <v>35650</v>
      </c>
      <c r="I8" s="9">
        <f t="shared" si="4"/>
        <v>34100</v>
      </c>
      <c r="J8" s="63"/>
      <c r="K8" s="2"/>
      <c r="L8" s="2">
        <v>31000</v>
      </c>
    </row>
    <row r="10" spans="1:13" s="1" customFormat="1" ht="20.25" customHeight="1" x14ac:dyDescent="0.3">
      <c r="A10" s="189" t="s">
        <v>51</v>
      </c>
      <c r="B10" s="190"/>
      <c r="C10" s="190"/>
      <c r="D10" s="7" t="s">
        <v>13</v>
      </c>
      <c r="E10" s="8" t="s">
        <v>24</v>
      </c>
      <c r="F10" s="7" t="s">
        <v>31</v>
      </c>
      <c r="G10" s="7" t="s">
        <v>35</v>
      </c>
      <c r="H10" s="7" t="s">
        <v>32</v>
      </c>
      <c r="I10" s="7" t="s">
        <v>33</v>
      </c>
      <c r="J10" s="62"/>
      <c r="K10" s="2"/>
      <c r="L10" s="2"/>
    </row>
    <row r="11" spans="1:13" s="1" customFormat="1" ht="24" customHeight="1" x14ac:dyDescent="0.25">
      <c r="A11" s="193"/>
      <c r="B11" s="4" t="s">
        <v>10</v>
      </c>
      <c r="C11" s="5"/>
      <c r="D11" s="10">
        <v>25000</v>
      </c>
      <c r="E11" s="9">
        <f t="shared" ref="E11:E13" si="5">L11*130%</f>
        <v>18200</v>
      </c>
      <c r="F11" s="9">
        <f t="shared" ref="F11:F13" si="6">L11*125%</f>
        <v>17500</v>
      </c>
      <c r="G11" s="9">
        <f t="shared" ref="G11:G13" si="7">L11*120%</f>
        <v>16800</v>
      </c>
      <c r="H11" s="9">
        <f t="shared" ref="H11:H13" si="8">L11*115%</f>
        <v>16099.999999999998</v>
      </c>
      <c r="I11" s="9">
        <f t="shared" ref="I11:I13" si="9">L11*110%</f>
        <v>15400.000000000002</v>
      </c>
      <c r="J11" s="63"/>
      <c r="K11" s="2"/>
      <c r="L11" s="2">
        <v>14000</v>
      </c>
    </row>
    <row r="12" spans="1:13" s="1" customFormat="1" ht="24" customHeight="1" x14ac:dyDescent="0.25">
      <c r="A12" s="194"/>
      <c r="B12" s="4" t="s">
        <v>11</v>
      </c>
      <c r="C12" s="5"/>
      <c r="D12" s="10">
        <v>40000</v>
      </c>
      <c r="E12" s="9">
        <f t="shared" si="5"/>
        <v>26000</v>
      </c>
      <c r="F12" s="9">
        <f t="shared" si="6"/>
        <v>25000</v>
      </c>
      <c r="G12" s="9">
        <f t="shared" si="7"/>
        <v>24000</v>
      </c>
      <c r="H12" s="9">
        <f t="shared" si="8"/>
        <v>23000</v>
      </c>
      <c r="I12" s="9">
        <f t="shared" si="9"/>
        <v>22000</v>
      </c>
      <c r="J12" s="63"/>
      <c r="K12" s="2"/>
      <c r="L12" s="2">
        <v>20000</v>
      </c>
    </row>
    <row r="13" spans="1:13" s="1" customFormat="1" ht="24" customHeight="1" x14ac:dyDescent="0.25">
      <c r="A13" s="195"/>
      <c r="B13" s="4" t="s">
        <v>12</v>
      </c>
      <c r="C13" s="5"/>
      <c r="D13" s="10">
        <v>60000</v>
      </c>
      <c r="E13" s="9">
        <f t="shared" si="5"/>
        <v>41600</v>
      </c>
      <c r="F13" s="9">
        <f t="shared" si="6"/>
        <v>40000</v>
      </c>
      <c r="G13" s="9">
        <f t="shared" si="7"/>
        <v>38400</v>
      </c>
      <c r="H13" s="9">
        <f t="shared" si="8"/>
        <v>36800</v>
      </c>
      <c r="I13" s="9">
        <f t="shared" si="9"/>
        <v>35200</v>
      </c>
      <c r="J13" s="63"/>
      <c r="K13" s="2"/>
      <c r="L13" s="2">
        <v>32000</v>
      </c>
    </row>
    <row r="14" spans="1:13" ht="35.25" customHeight="1" x14ac:dyDescent="0.3">
      <c r="B14" s="21" t="s">
        <v>50</v>
      </c>
    </row>
    <row r="15" spans="1:13" ht="15.75" x14ac:dyDescent="0.25">
      <c r="A15" s="12"/>
      <c r="B15" s="13"/>
      <c r="C15" s="14"/>
      <c r="D15" s="15" t="s">
        <v>40</v>
      </c>
      <c r="E15" s="15" t="s">
        <v>41</v>
      </c>
      <c r="F15" s="15" t="s">
        <v>42</v>
      </c>
      <c r="G15" s="15" t="s">
        <v>43</v>
      </c>
      <c r="H15" s="15" t="s">
        <v>44</v>
      </c>
      <c r="I15" s="15" t="s">
        <v>45</v>
      </c>
      <c r="J15" s="64"/>
      <c r="K15" s="16"/>
      <c r="L15" s="17">
        <v>0.2</v>
      </c>
      <c r="M15" s="18">
        <f t="shared" ref="M15:M19" si="10">K15-(K15*L15)</f>
        <v>0</v>
      </c>
    </row>
    <row r="16" spans="1:13" ht="26.25" customHeight="1" x14ac:dyDescent="0.25">
      <c r="A16" s="173"/>
      <c r="B16" s="13" t="s">
        <v>46</v>
      </c>
      <c r="C16" s="14" t="s">
        <v>1</v>
      </c>
      <c r="D16" s="19">
        <v>80000</v>
      </c>
      <c r="E16" s="20">
        <v>52800</v>
      </c>
      <c r="F16" s="19">
        <v>50688</v>
      </c>
      <c r="G16" s="19">
        <v>48575.999999999993</v>
      </c>
      <c r="H16" s="19">
        <v>46464.000000000007</v>
      </c>
      <c r="I16" s="19">
        <v>44352</v>
      </c>
      <c r="J16" s="55"/>
      <c r="K16" s="16">
        <v>52800</v>
      </c>
      <c r="L16" s="17">
        <v>0.2</v>
      </c>
      <c r="M16" s="18">
        <f t="shared" si="10"/>
        <v>42240</v>
      </c>
    </row>
    <row r="17" spans="1:13" ht="26.25" customHeight="1" x14ac:dyDescent="0.25">
      <c r="A17" s="174"/>
      <c r="B17" s="13" t="s">
        <v>47</v>
      </c>
      <c r="C17" s="14" t="s">
        <v>1</v>
      </c>
      <c r="D17" s="19">
        <v>100000</v>
      </c>
      <c r="E17" s="20">
        <v>66000</v>
      </c>
      <c r="F17" s="19">
        <v>63360</v>
      </c>
      <c r="G17" s="19">
        <v>60719.999999999993</v>
      </c>
      <c r="H17" s="19">
        <v>58080.000000000007</v>
      </c>
      <c r="I17" s="19">
        <v>55440</v>
      </c>
      <c r="J17" s="55"/>
      <c r="K17" s="16">
        <v>66000</v>
      </c>
      <c r="L17" s="17">
        <v>0.2</v>
      </c>
      <c r="M17" s="18">
        <f t="shared" si="10"/>
        <v>52800</v>
      </c>
    </row>
    <row r="18" spans="1:13" ht="31.5" customHeight="1" x14ac:dyDescent="0.25">
      <c r="A18" s="173"/>
      <c r="B18" s="3" t="s">
        <v>48</v>
      </c>
      <c r="C18" s="14"/>
      <c r="D18" s="19">
        <v>140000</v>
      </c>
      <c r="E18" s="20">
        <v>93800</v>
      </c>
      <c r="F18" s="19">
        <v>90048</v>
      </c>
      <c r="G18" s="19">
        <v>86296</v>
      </c>
      <c r="H18" s="19">
        <v>82544</v>
      </c>
      <c r="I18" s="19">
        <v>78792</v>
      </c>
      <c r="J18" s="55"/>
      <c r="K18" s="16">
        <v>93800</v>
      </c>
      <c r="L18" s="17">
        <v>0.2</v>
      </c>
      <c r="M18" s="18">
        <f t="shared" si="10"/>
        <v>75040</v>
      </c>
    </row>
    <row r="19" spans="1:13" ht="31.5" customHeight="1" x14ac:dyDescent="0.25">
      <c r="A19" s="175"/>
      <c r="B19" s="3" t="s">
        <v>49</v>
      </c>
      <c r="C19" s="14"/>
      <c r="D19" s="19">
        <v>105000</v>
      </c>
      <c r="E19" s="20">
        <v>72000</v>
      </c>
      <c r="F19" s="19">
        <v>69120</v>
      </c>
      <c r="G19" s="19">
        <v>66240</v>
      </c>
      <c r="H19" s="19">
        <v>63360.000000000007</v>
      </c>
      <c r="I19" s="19">
        <v>60480</v>
      </c>
      <c r="J19" s="55"/>
      <c r="K19" s="16">
        <v>72000</v>
      </c>
      <c r="L19" s="17">
        <v>0.2</v>
      </c>
      <c r="M19" s="18">
        <f t="shared" si="10"/>
        <v>57600</v>
      </c>
    </row>
    <row r="20" spans="1:13" ht="31.5" customHeight="1" x14ac:dyDescent="0.25">
      <c r="A20" s="54"/>
      <c r="B20" s="186" t="s">
        <v>111</v>
      </c>
      <c r="C20" s="187"/>
      <c r="D20" s="188"/>
      <c r="E20" s="15" t="s">
        <v>41</v>
      </c>
      <c r="F20" s="15" t="s">
        <v>42</v>
      </c>
      <c r="G20" s="15" t="s">
        <v>43</v>
      </c>
      <c r="H20" s="19"/>
      <c r="I20" s="19"/>
      <c r="J20" s="55"/>
      <c r="K20" s="16"/>
      <c r="L20" s="17"/>
      <c r="M20" s="18"/>
    </row>
    <row r="21" spans="1:13" ht="31.5" customHeight="1" x14ac:dyDescent="0.25">
      <c r="A21" s="173"/>
      <c r="B21" s="3" t="s">
        <v>108</v>
      </c>
      <c r="C21" s="14"/>
      <c r="D21" s="19">
        <f>M21*250%</f>
        <v>33750</v>
      </c>
      <c r="E21" s="20">
        <f>M21*160%</f>
        <v>21600</v>
      </c>
      <c r="F21" s="19">
        <f>M21*145%</f>
        <v>19575</v>
      </c>
      <c r="G21" s="19">
        <f>M21*135%</f>
        <v>18225</v>
      </c>
      <c r="H21" s="19">
        <f>M21*125%</f>
        <v>16875</v>
      </c>
      <c r="I21" s="19">
        <f>M21*110%</f>
        <v>14850.000000000002</v>
      </c>
      <c r="J21" s="55"/>
      <c r="K21" s="16"/>
      <c r="L21" s="17"/>
      <c r="M21" s="18">
        <v>13500</v>
      </c>
    </row>
    <row r="22" spans="1:13" ht="31.5" customHeight="1" x14ac:dyDescent="0.25">
      <c r="A22" s="174"/>
      <c r="B22" s="3" t="s">
        <v>109</v>
      </c>
      <c r="C22" s="14"/>
      <c r="D22" s="19">
        <f t="shared" ref="D22:D23" si="11">M22*250%</f>
        <v>38750</v>
      </c>
      <c r="E22" s="20">
        <f t="shared" ref="E22:E23" si="12">M22*160%</f>
        <v>24800</v>
      </c>
      <c r="F22" s="19">
        <f t="shared" ref="F22:F23" si="13">M22*145%</f>
        <v>22475</v>
      </c>
      <c r="G22" s="19">
        <f t="shared" ref="G22:G23" si="14">M22*135%</f>
        <v>20925</v>
      </c>
      <c r="H22" s="19">
        <f t="shared" ref="H22:H23" si="15">M22*125%</f>
        <v>19375</v>
      </c>
      <c r="I22" s="19">
        <f t="shared" ref="I22:I23" si="16">M22*110%</f>
        <v>17050</v>
      </c>
      <c r="J22" s="55"/>
      <c r="K22" s="16"/>
      <c r="L22" s="17"/>
      <c r="M22" s="18">
        <v>15500</v>
      </c>
    </row>
    <row r="23" spans="1:13" ht="31.5" customHeight="1" x14ac:dyDescent="0.25">
      <c r="A23" s="175"/>
      <c r="B23" s="3" t="s">
        <v>110</v>
      </c>
      <c r="C23" s="14"/>
      <c r="D23" s="19">
        <f t="shared" si="11"/>
        <v>65000</v>
      </c>
      <c r="E23" s="20">
        <f t="shared" si="12"/>
        <v>41600</v>
      </c>
      <c r="F23" s="19">
        <f t="shared" si="13"/>
        <v>37700</v>
      </c>
      <c r="G23" s="19">
        <f t="shared" si="14"/>
        <v>35100</v>
      </c>
      <c r="H23" s="19">
        <f t="shared" si="15"/>
        <v>32500</v>
      </c>
      <c r="I23" s="19">
        <f t="shared" si="16"/>
        <v>28600.000000000004</v>
      </c>
      <c r="J23" s="55"/>
      <c r="K23" s="16"/>
      <c r="L23" s="17"/>
      <c r="M23" s="18">
        <v>26000</v>
      </c>
    </row>
    <row r="25" spans="1:13" ht="21" x14ac:dyDescent="0.35">
      <c r="B25" s="22" t="s">
        <v>103</v>
      </c>
    </row>
    <row r="26" spans="1:13" ht="18.75" x14ac:dyDescent="0.3">
      <c r="A26" s="32" t="s">
        <v>53</v>
      </c>
      <c r="B26" s="33"/>
      <c r="C26" s="33"/>
      <c r="D26" s="23" t="s">
        <v>54</v>
      </c>
      <c r="E26" s="24" t="s">
        <v>55</v>
      </c>
      <c r="F26" s="24" t="s">
        <v>56</v>
      </c>
      <c r="G26" s="24" t="s">
        <v>57</v>
      </c>
      <c r="H26" s="24" t="s">
        <v>58</v>
      </c>
      <c r="I26" s="24" t="s">
        <v>59</v>
      </c>
      <c r="J26" s="24"/>
      <c r="K26" s="25"/>
      <c r="L26" s="26"/>
    </row>
    <row r="27" spans="1:13" ht="39.75" customHeight="1" x14ac:dyDescent="0.25">
      <c r="A27" s="176"/>
      <c r="B27" s="27" t="s">
        <v>60</v>
      </c>
      <c r="C27" s="27" t="s">
        <v>61</v>
      </c>
      <c r="D27" s="24">
        <v>173000</v>
      </c>
      <c r="E27" s="24">
        <f t="shared" ref="E27:E58" si="17">K27*125%</f>
        <v>112450</v>
      </c>
      <c r="F27" s="24">
        <f t="shared" ref="F27:F58" si="18">K27*120%</f>
        <v>107952</v>
      </c>
      <c r="G27" s="24">
        <f t="shared" ref="G27:G39" si="19">K27*115%</f>
        <v>103453.99999999999</v>
      </c>
      <c r="H27" s="24">
        <f t="shared" ref="H27:H39" si="20">K27*110%</f>
        <v>98956.000000000015</v>
      </c>
      <c r="I27" s="24">
        <f t="shared" ref="I27:I39" si="21">K27*105%</f>
        <v>94458</v>
      </c>
      <c r="J27" s="24"/>
      <c r="K27" s="25">
        <f>D27-(D27*L27/100)</f>
        <v>89960</v>
      </c>
      <c r="L27" s="28">
        <v>48</v>
      </c>
    </row>
    <row r="28" spans="1:13" ht="39.75" customHeight="1" x14ac:dyDescent="0.25">
      <c r="A28" s="178"/>
      <c r="B28" s="29" t="s">
        <v>62</v>
      </c>
      <c r="C28" s="27" t="s">
        <v>63</v>
      </c>
      <c r="D28" s="24">
        <v>216000</v>
      </c>
      <c r="E28" s="24">
        <f t="shared" si="17"/>
        <v>140400</v>
      </c>
      <c r="F28" s="24">
        <f t="shared" si="18"/>
        <v>134784</v>
      </c>
      <c r="G28" s="24">
        <f t="shared" si="19"/>
        <v>129167.99999999999</v>
      </c>
      <c r="H28" s="24">
        <f t="shared" si="20"/>
        <v>123552.00000000001</v>
      </c>
      <c r="I28" s="24">
        <f t="shared" si="21"/>
        <v>117936</v>
      </c>
      <c r="J28" s="24"/>
      <c r="K28" s="25">
        <f>D28-(D28*L28/100)</f>
        <v>112320</v>
      </c>
      <c r="L28" s="28">
        <v>48</v>
      </c>
    </row>
    <row r="29" spans="1:13" ht="23.25" customHeight="1" x14ac:dyDescent="0.3">
      <c r="A29" s="32" t="s">
        <v>64</v>
      </c>
      <c r="B29" s="33"/>
      <c r="C29" s="33"/>
      <c r="D29" s="24"/>
      <c r="E29" s="24">
        <f t="shared" si="17"/>
        <v>0</v>
      </c>
      <c r="F29" s="24">
        <f t="shared" si="18"/>
        <v>0</v>
      </c>
      <c r="G29" s="24">
        <f t="shared" si="19"/>
        <v>0</v>
      </c>
      <c r="H29" s="24">
        <f t="shared" si="20"/>
        <v>0</v>
      </c>
      <c r="I29" s="24">
        <f t="shared" si="21"/>
        <v>0</v>
      </c>
      <c r="J29" s="24"/>
      <c r="K29" s="25"/>
      <c r="L29" s="28"/>
    </row>
    <row r="30" spans="1:13" ht="23.25" customHeight="1" x14ac:dyDescent="0.25">
      <c r="A30" s="182"/>
      <c r="B30" s="29" t="s">
        <v>65</v>
      </c>
      <c r="C30" s="27" t="s">
        <v>66</v>
      </c>
      <c r="D30" s="24">
        <v>114000</v>
      </c>
      <c r="E30" s="24">
        <f t="shared" si="17"/>
        <v>74100</v>
      </c>
      <c r="F30" s="24">
        <f t="shared" si="18"/>
        <v>71136</v>
      </c>
      <c r="G30" s="24">
        <f t="shared" si="19"/>
        <v>68172</v>
      </c>
      <c r="H30" s="24">
        <f t="shared" si="20"/>
        <v>65208.000000000007</v>
      </c>
      <c r="I30" s="24">
        <f t="shared" si="21"/>
        <v>62244</v>
      </c>
      <c r="J30" s="24"/>
      <c r="K30" s="25">
        <f>D30-(D30*L30/100)</f>
        <v>59280</v>
      </c>
      <c r="L30" s="28">
        <v>48</v>
      </c>
    </row>
    <row r="31" spans="1:13" ht="23.25" customHeight="1" x14ac:dyDescent="0.25">
      <c r="A31" s="182"/>
      <c r="B31" s="29" t="s">
        <v>67</v>
      </c>
      <c r="C31" s="27" t="s">
        <v>68</v>
      </c>
      <c r="D31" s="24">
        <v>144000</v>
      </c>
      <c r="E31" s="24">
        <f t="shared" si="17"/>
        <v>93600</v>
      </c>
      <c r="F31" s="24">
        <f t="shared" si="18"/>
        <v>89856</v>
      </c>
      <c r="G31" s="24">
        <f t="shared" si="19"/>
        <v>86112</v>
      </c>
      <c r="H31" s="24">
        <f t="shared" si="20"/>
        <v>82368</v>
      </c>
      <c r="I31" s="24">
        <f t="shared" si="21"/>
        <v>78624</v>
      </c>
      <c r="J31" s="24"/>
      <c r="K31" s="25">
        <f>D31-(D31*L31/100)</f>
        <v>74880</v>
      </c>
      <c r="L31" s="28">
        <v>48</v>
      </c>
    </row>
    <row r="32" spans="1:13" ht="18.75" customHeight="1" x14ac:dyDescent="0.3">
      <c r="A32" s="32" t="s">
        <v>69</v>
      </c>
      <c r="B32" s="33"/>
      <c r="C32" s="33"/>
      <c r="D32" s="24"/>
      <c r="E32" s="24">
        <f t="shared" si="17"/>
        <v>0</v>
      </c>
      <c r="F32" s="24">
        <f t="shared" si="18"/>
        <v>0</v>
      </c>
      <c r="G32" s="24">
        <f t="shared" si="19"/>
        <v>0</v>
      </c>
      <c r="H32" s="24">
        <f t="shared" si="20"/>
        <v>0</v>
      </c>
      <c r="I32" s="24">
        <f t="shared" si="21"/>
        <v>0</v>
      </c>
      <c r="J32" s="24"/>
      <c r="K32" s="25"/>
      <c r="L32" s="28"/>
    </row>
    <row r="33" spans="1:12" ht="27.75" customHeight="1" x14ac:dyDescent="0.3">
      <c r="A33" s="183"/>
      <c r="B33" s="35" t="s">
        <v>70</v>
      </c>
      <c r="C33" s="27" t="s">
        <v>66</v>
      </c>
      <c r="D33" s="24">
        <v>99500</v>
      </c>
      <c r="E33" s="24">
        <f t="shared" si="17"/>
        <v>64675</v>
      </c>
      <c r="F33" s="24">
        <f t="shared" si="18"/>
        <v>62088</v>
      </c>
      <c r="G33" s="24">
        <f t="shared" si="19"/>
        <v>59500.999999999993</v>
      </c>
      <c r="H33" s="24">
        <f t="shared" si="20"/>
        <v>56914.000000000007</v>
      </c>
      <c r="I33" s="24">
        <f t="shared" si="21"/>
        <v>54327</v>
      </c>
      <c r="J33" s="24"/>
      <c r="K33" s="25">
        <f>D33-(D33*L33/100)</f>
        <v>51740</v>
      </c>
      <c r="L33" s="28">
        <v>48</v>
      </c>
    </row>
    <row r="34" spans="1:12" ht="27.75" customHeight="1" x14ac:dyDescent="0.3">
      <c r="A34" s="184"/>
      <c r="B34" s="36" t="s">
        <v>71</v>
      </c>
      <c r="C34" s="27" t="s">
        <v>68</v>
      </c>
      <c r="D34" s="24">
        <v>117500</v>
      </c>
      <c r="E34" s="24">
        <f t="shared" si="17"/>
        <v>76375</v>
      </c>
      <c r="F34" s="24">
        <f t="shared" si="18"/>
        <v>73320</v>
      </c>
      <c r="G34" s="24">
        <f t="shared" si="19"/>
        <v>70265</v>
      </c>
      <c r="H34" s="24">
        <f t="shared" si="20"/>
        <v>67210</v>
      </c>
      <c r="I34" s="24">
        <f t="shared" si="21"/>
        <v>64155</v>
      </c>
      <c r="J34" s="24"/>
      <c r="K34" s="25">
        <f>D34-(D34*L34/100)</f>
        <v>61100</v>
      </c>
      <c r="L34" s="28">
        <v>48</v>
      </c>
    </row>
    <row r="35" spans="1:12" ht="15.75" customHeight="1" x14ac:dyDescent="0.3">
      <c r="A35" s="52" t="s">
        <v>72</v>
      </c>
      <c r="B35" s="53"/>
      <c r="C35" s="53"/>
      <c r="D35" s="37"/>
      <c r="E35" s="24">
        <f t="shared" si="17"/>
        <v>0</v>
      </c>
      <c r="F35" s="24">
        <f t="shared" si="18"/>
        <v>0</v>
      </c>
      <c r="G35" s="24">
        <f t="shared" si="19"/>
        <v>0</v>
      </c>
      <c r="H35" s="24">
        <f t="shared" si="20"/>
        <v>0</v>
      </c>
      <c r="I35" s="24">
        <f t="shared" si="21"/>
        <v>0</v>
      </c>
      <c r="J35" s="24"/>
      <c r="K35" s="25"/>
      <c r="L35" s="26"/>
    </row>
    <row r="36" spans="1:12" ht="25.5" customHeight="1" x14ac:dyDescent="0.25">
      <c r="A36" s="176"/>
      <c r="B36" s="29" t="s">
        <v>73</v>
      </c>
      <c r="C36" s="38" t="s">
        <v>74</v>
      </c>
      <c r="D36" s="24">
        <v>215000</v>
      </c>
      <c r="E36" s="24">
        <f t="shared" si="17"/>
        <v>134375</v>
      </c>
      <c r="F36" s="24">
        <f t="shared" si="18"/>
        <v>129000</v>
      </c>
      <c r="G36" s="24">
        <f t="shared" si="19"/>
        <v>123624.99999999999</v>
      </c>
      <c r="H36" s="24">
        <f t="shared" si="20"/>
        <v>118250.00000000001</v>
      </c>
      <c r="I36" s="24">
        <f t="shared" si="21"/>
        <v>112875</v>
      </c>
      <c r="J36" s="24"/>
      <c r="K36" s="25">
        <f>D36-(D36*L36/100)</f>
        <v>107500</v>
      </c>
      <c r="L36" s="26">
        <v>50</v>
      </c>
    </row>
    <row r="37" spans="1:12" ht="25.5" customHeight="1" x14ac:dyDescent="0.25">
      <c r="A37" s="177"/>
      <c r="B37" s="29" t="s">
        <v>75</v>
      </c>
      <c r="C37" s="38" t="s">
        <v>76</v>
      </c>
      <c r="D37" s="24">
        <v>407000</v>
      </c>
      <c r="E37" s="24">
        <f t="shared" si="17"/>
        <v>254375</v>
      </c>
      <c r="F37" s="24">
        <f t="shared" si="18"/>
        <v>244200</v>
      </c>
      <c r="G37" s="24">
        <f t="shared" si="19"/>
        <v>234024.99999999997</v>
      </c>
      <c r="H37" s="24">
        <f t="shared" si="20"/>
        <v>223850.00000000003</v>
      </c>
      <c r="I37" s="24">
        <f t="shared" si="21"/>
        <v>213675</v>
      </c>
      <c r="J37" s="24"/>
      <c r="K37" s="25">
        <f>D37-(D37*L37/100)</f>
        <v>203500</v>
      </c>
      <c r="L37" s="26">
        <v>50</v>
      </c>
    </row>
    <row r="38" spans="1:12" ht="25.5" customHeight="1" x14ac:dyDescent="0.25">
      <c r="A38" s="177"/>
      <c r="B38" s="29" t="s">
        <v>77</v>
      </c>
      <c r="C38" s="38" t="s">
        <v>78</v>
      </c>
      <c r="D38" s="24">
        <v>272000</v>
      </c>
      <c r="E38" s="24">
        <f t="shared" si="17"/>
        <v>170000</v>
      </c>
      <c r="F38" s="24">
        <f t="shared" si="18"/>
        <v>163200</v>
      </c>
      <c r="G38" s="24">
        <f t="shared" si="19"/>
        <v>156400</v>
      </c>
      <c r="H38" s="24">
        <f t="shared" si="20"/>
        <v>149600</v>
      </c>
      <c r="I38" s="24">
        <f t="shared" si="21"/>
        <v>142800</v>
      </c>
      <c r="J38" s="24"/>
      <c r="K38" s="25">
        <f>D38-(D38*L38/100)</f>
        <v>136000</v>
      </c>
      <c r="L38" s="26">
        <v>50</v>
      </c>
    </row>
    <row r="39" spans="1:12" ht="25.5" customHeight="1" x14ac:dyDescent="0.25">
      <c r="A39" s="178"/>
      <c r="B39" s="29" t="s">
        <v>79</v>
      </c>
      <c r="C39" s="38" t="s">
        <v>80</v>
      </c>
      <c r="D39" s="24">
        <v>498000</v>
      </c>
      <c r="E39" s="24">
        <f t="shared" si="17"/>
        <v>311250</v>
      </c>
      <c r="F39" s="24">
        <f t="shared" si="18"/>
        <v>298800</v>
      </c>
      <c r="G39" s="24">
        <f t="shared" si="19"/>
        <v>286350</v>
      </c>
      <c r="H39" s="24">
        <f t="shared" si="20"/>
        <v>273900</v>
      </c>
      <c r="I39" s="24">
        <f t="shared" si="21"/>
        <v>261450</v>
      </c>
      <c r="J39" s="24"/>
      <c r="K39" s="25">
        <f>D39-(D39*L39/100)</f>
        <v>249000</v>
      </c>
      <c r="L39" s="26">
        <v>50</v>
      </c>
    </row>
    <row r="40" spans="1:12" ht="9" customHeight="1" x14ac:dyDescent="0.25">
      <c r="A40" s="39"/>
      <c r="B40" s="40"/>
      <c r="C40" s="41"/>
      <c r="D40" s="41"/>
      <c r="E40" s="42"/>
      <c r="F40" s="43"/>
      <c r="G40" s="44"/>
      <c r="H40" s="34"/>
      <c r="I40" s="34"/>
      <c r="J40" s="34"/>
      <c r="K40" s="34"/>
      <c r="L40" s="34"/>
    </row>
    <row r="41" spans="1:12" ht="21" customHeight="1" x14ac:dyDescent="0.3">
      <c r="A41" s="52" t="s">
        <v>81</v>
      </c>
      <c r="B41" s="53"/>
      <c r="C41" s="53"/>
      <c r="D41" s="23" t="s">
        <v>54</v>
      </c>
      <c r="E41" s="24" t="s">
        <v>55</v>
      </c>
      <c r="F41" s="24" t="s">
        <v>56</v>
      </c>
      <c r="G41" s="24" t="s">
        <v>57</v>
      </c>
      <c r="H41" s="24" t="s">
        <v>58</v>
      </c>
      <c r="I41" s="24" t="s">
        <v>59</v>
      </c>
      <c r="J41" s="24"/>
      <c r="K41" s="25"/>
      <c r="L41" s="26"/>
    </row>
    <row r="42" spans="1:12" ht="29.25" customHeight="1" x14ac:dyDescent="0.25">
      <c r="A42" s="179"/>
      <c r="B42" s="29" t="s">
        <v>82</v>
      </c>
      <c r="C42" s="38" t="s">
        <v>66</v>
      </c>
      <c r="D42" s="24">
        <v>156000</v>
      </c>
      <c r="E42" s="24">
        <f t="shared" si="17"/>
        <v>97500</v>
      </c>
      <c r="F42" s="24">
        <f t="shared" si="18"/>
        <v>93600</v>
      </c>
      <c r="G42" s="24">
        <f>K42*115%</f>
        <v>89700</v>
      </c>
      <c r="H42" s="24">
        <f>K42*110%</f>
        <v>85800</v>
      </c>
      <c r="I42" s="24">
        <f>K42*105%</f>
        <v>81900</v>
      </c>
      <c r="J42" s="24"/>
      <c r="K42" s="25">
        <f>D42-(D42*L42/100)</f>
        <v>78000</v>
      </c>
      <c r="L42" s="26">
        <v>50</v>
      </c>
    </row>
    <row r="43" spans="1:12" ht="29.25" customHeight="1" x14ac:dyDescent="0.25">
      <c r="A43" s="180"/>
      <c r="B43" s="29" t="s">
        <v>83</v>
      </c>
      <c r="C43" s="38" t="s">
        <v>84</v>
      </c>
      <c r="D43" s="24">
        <v>289000</v>
      </c>
      <c r="E43" s="24">
        <f t="shared" si="17"/>
        <v>180625</v>
      </c>
      <c r="F43" s="24">
        <f t="shared" si="18"/>
        <v>173400</v>
      </c>
      <c r="G43" s="24">
        <f>K43*115%</f>
        <v>166175</v>
      </c>
      <c r="H43" s="24">
        <f>K43*110%</f>
        <v>158950</v>
      </c>
      <c r="I43" s="24">
        <f>K43*105%</f>
        <v>151725</v>
      </c>
      <c r="J43" s="24"/>
      <c r="K43" s="25">
        <f>D43-(D43*L43/100)</f>
        <v>144500</v>
      </c>
      <c r="L43" s="26">
        <v>50</v>
      </c>
    </row>
    <row r="44" spans="1:12" ht="29.25" customHeight="1" x14ac:dyDescent="0.25">
      <c r="A44" s="180"/>
      <c r="B44" s="29" t="s">
        <v>85</v>
      </c>
      <c r="C44" s="38" t="s">
        <v>68</v>
      </c>
      <c r="D44" s="24">
        <v>200000</v>
      </c>
      <c r="E44" s="24">
        <f t="shared" si="17"/>
        <v>125000</v>
      </c>
      <c r="F44" s="24">
        <f t="shared" si="18"/>
        <v>120000</v>
      </c>
      <c r="G44" s="24">
        <f>K44*115%</f>
        <v>114999.99999999999</v>
      </c>
      <c r="H44" s="24">
        <f>K44*110%</f>
        <v>110000.00000000001</v>
      </c>
      <c r="I44" s="24">
        <f>K44*105%</f>
        <v>105000</v>
      </c>
      <c r="J44" s="24"/>
      <c r="K44" s="25">
        <f>D44-(D44*L44/100)</f>
        <v>100000</v>
      </c>
      <c r="L44" s="26">
        <v>50</v>
      </c>
    </row>
    <row r="45" spans="1:12" ht="29.25" customHeight="1" x14ac:dyDescent="0.25">
      <c r="A45" s="181"/>
      <c r="B45" s="29" t="s">
        <v>86</v>
      </c>
      <c r="C45" s="38" t="s">
        <v>87</v>
      </c>
      <c r="D45" s="24">
        <v>354000</v>
      </c>
      <c r="E45" s="24">
        <f t="shared" si="17"/>
        <v>221250</v>
      </c>
      <c r="F45" s="24">
        <f t="shared" si="18"/>
        <v>212400</v>
      </c>
      <c r="G45" s="24">
        <f>K45*115%</f>
        <v>203549.99999999997</v>
      </c>
      <c r="H45" s="24">
        <f>K45*110%</f>
        <v>194700.00000000003</v>
      </c>
      <c r="I45" s="24">
        <f>K45*105%</f>
        <v>185850</v>
      </c>
      <c r="J45" s="24"/>
      <c r="K45" s="25">
        <f>D45-(D45*L45/100)</f>
        <v>177000</v>
      </c>
      <c r="L45" s="26">
        <v>50</v>
      </c>
    </row>
    <row r="46" spans="1:12" ht="21" customHeight="1" x14ac:dyDescent="0.3">
      <c r="A46" s="32" t="s">
        <v>88</v>
      </c>
      <c r="B46" s="33"/>
      <c r="C46" s="33"/>
      <c r="D46" s="23" t="s">
        <v>54</v>
      </c>
      <c r="E46" s="24" t="s">
        <v>55</v>
      </c>
      <c r="F46" s="24" t="s">
        <v>56</v>
      </c>
      <c r="G46" s="24" t="s">
        <v>57</v>
      </c>
      <c r="H46" s="24" t="s">
        <v>58</v>
      </c>
      <c r="I46" s="24" t="s">
        <v>59</v>
      </c>
      <c r="J46" s="24"/>
      <c r="K46" s="25"/>
      <c r="L46" s="26"/>
    </row>
    <row r="47" spans="1:12" ht="27" customHeight="1" x14ac:dyDescent="0.25">
      <c r="A47" s="179"/>
      <c r="B47" s="40" t="s">
        <v>89</v>
      </c>
      <c r="C47" s="41" t="s">
        <v>90</v>
      </c>
      <c r="D47" s="24">
        <v>250000</v>
      </c>
      <c r="E47" s="24">
        <f t="shared" si="17"/>
        <v>167187.5</v>
      </c>
      <c r="F47" s="24">
        <f t="shared" si="18"/>
        <v>160500</v>
      </c>
      <c r="G47" s="24">
        <f t="shared" ref="G47:G54" si="22">K47*115%</f>
        <v>153812.5</v>
      </c>
      <c r="H47" s="24">
        <f t="shared" ref="H47:H54" si="23">K47*110%</f>
        <v>147125</v>
      </c>
      <c r="I47" s="24">
        <f t="shared" ref="I47:I54" si="24">K47*105%</f>
        <v>140437.5</v>
      </c>
      <c r="J47" s="24"/>
      <c r="K47" s="25">
        <f>D47-(D47*L47/100)</f>
        <v>133750</v>
      </c>
      <c r="L47" s="26">
        <v>46.5</v>
      </c>
    </row>
    <row r="48" spans="1:12" ht="27" customHeight="1" x14ac:dyDescent="0.25">
      <c r="A48" s="181"/>
      <c r="B48" s="40" t="s">
        <v>91</v>
      </c>
      <c r="C48" s="41" t="s">
        <v>92</v>
      </c>
      <c r="D48" s="24">
        <v>440000</v>
      </c>
      <c r="E48" s="24">
        <f t="shared" si="17"/>
        <v>294250</v>
      </c>
      <c r="F48" s="24">
        <f t="shared" si="18"/>
        <v>282480</v>
      </c>
      <c r="G48" s="24">
        <f t="shared" si="22"/>
        <v>270710</v>
      </c>
      <c r="H48" s="24">
        <f t="shared" si="23"/>
        <v>258940.00000000003</v>
      </c>
      <c r="I48" s="24">
        <f t="shared" si="24"/>
        <v>247170</v>
      </c>
      <c r="J48" s="24"/>
      <c r="K48" s="25">
        <f>D48-(D48*L48/100)</f>
        <v>235400</v>
      </c>
      <c r="L48" s="26">
        <v>46.5</v>
      </c>
    </row>
    <row r="49" spans="1:12" ht="11.25" customHeight="1" x14ac:dyDescent="0.25">
      <c r="A49" s="39"/>
      <c r="B49" s="40"/>
      <c r="C49" s="41"/>
      <c r="D49" s="41"/>
      <c r="E49" s="42"/>
      <c r="F49" s="31"/>
      <c r="G49" s="31"/>
      <c r="H49" s="34"/>
      <c r="I49" s="34"/>
      <c r="J49" s="34"/>
      <c r="K49" s="34"/>
      <c r="L49" s="34"/>
    </row>
    <row r="50" spans="1:12" ht="18.75" x14ac:dyDescent="0.3">
      <c r="A50" s="32" t="s">
        <v>93</v>
      </c>
      <c r="B50" s="33"/>
      <c r="C50" s="33"/>
      <c r="D50" s="23" t="s">
        <v>54</v>
      </c>
      <c r="E50" s="24" t="s">
        <v>55</v>
      </c>
      <c r="F50" s="24" t="s">
        <v>56</v>
      </c>
      <c r="G50" s="24" t="s">
        <v>57</v>
      </c>
      <c r="H50" s="24" t="s">
        <v>58</v>
      </c>
      <c r="I50" s="24" t="s">
        <v>59</v>
      </c>
      <c r="J50" s="24"/>
      <c r="K50" s="25"/>
      <c r="L50" s="26"/>
    </row>
    <row r="51" spans="1:12" ht="24" customHeight="1" x14ac:dyDescent="0.25">
      <c r="A51" s="176"/>
      <c r="B51" s="45" t="s">
        <v>94</v>
      </c>
      <c r="C51" s="29" t="s">
        <v>74</v>
      </c>
      <c r="D51" s="24">
        <v>42000</v>
      </c>
      <c r="E51" s="24">
        <f t="shared" si="17"/>
        <v>26250</v>
      </c>
      <c r="F51" s="24">
        <f t="shared" si="18"/>
        <v>25200</v>
      </c>
      <c r="G51" s="24">
        <f t="shared" si="22"/>
        <v>24149.999999999996</v>
      </c>
      <c r="H51" s="24">
        <f t="shared" si="23"/>
        <v>23100.000000000004</v>
      </c>
      <c r="I51" s="24">
        <f t="shared" si="24"/>
        <v>22050</v>
      </c>
      <c r="J51" s="24"/>
      <c r="K51" s="25">
        <f>D51-(D51*L51/100)</f>
        <v>21000</v>
      </c>
      <c r="L51" s="26">
        <v>50</v>
      </c>
    </row>
    <row r="52" spans="1:12" ht="24" customHeight="1" x14ac:dyDescent="0.25">
      <c r="A52" s="177"/>
      <c r="B52" s="45" t="s">
        <v>95</v>
      </c>
      <c r="C52" s="29" t="s">
        <v>76</v>
      </c>
      <c r="D52" s="24">
        <v>61000</v>
      </c>
      <c r="E52" s="24">
        <f t="shared" si="17"/>
        <v>38125</v>
      </c>
      <c r="F52" s="24">
        <f t="shared" si="18"/>
        <v>36600</v>
      </c>
      <c r="G52" s="24">
        <f t="shared" si="22"/>
        <v>35075</v>
      </c>
      <c r="H52" s="24">
        <f t="shared" si="23"/>
        <v>33550</v>
      </c>
      <c r="I52" s="24">
        <f t="shared" si="24"/>
        <v>32025</v>
      </c>
      <c r="J52" s="24"/>
      <c r="K52" s="25">
        <f>D52-(D52*L52/100)</f>
        <v>30500</v>
      </c>
      <c r="L52" s="26">
        <v>50</v>
      </c>
    </row>
    <row r="53" spans="1:12" ht="24" customHeight="1" x14ac:dyDescent="0.25">
      <c r="A53" s="177"/>
      <c r="B53" s="45" t="s">
        <v>96</v>
      </c>
      <c r="C53" s="29" t="s">
        <v>78</v>
      </c>
      <c r="D53" s="24">
        <v>56000</v>
      </c>
      <c r="E53" s="24">
        <f t="shared" si="17"/>
        <v>35000</v>
      </c>
      <c r="F53" s="24">
        <f t="shared" si="18"/>
        <v>33600</v>
      </c>
      <c r="G53" s="24">
        <f t="shared" si="22"/>
        <v>32199.999999999996</v>
      </c>
      <c r="H53" s="24">
        <f t="shared" si="23"/>
        <v>30800.000000000004</v>
      </c>
      <c r="I53" s="24">
        <f t="shared" si="24"/>
        <v>29400</v>
      </c>
      <c r="J53" s="24"/>
      <c r="K53" s="25">
        <f>D53-(D53*L53/100)</f>
        <v>28000</v>
      </c>
      <c r="L53" s="26">
        <v>50</v>
      </c>
    </row>
    <row r="54" spans="1:12" ht="24" customHeight="1" x14ac:dyDescent="0.25">
      <c r="A54" s="178"/>
      <c r="B54" s="45" t="s">
        <v>97</v>
      </c>
      <c r="C54" s="29" t="s">
        <v>80</v>
      </c>
      <c r="D54" s="24">
        <v>66000</v>
      </c>
      <c r="E54" s="24">
        <f t="shared" si="17"/>
        <v>41250</v>
      </c>
      <c r="F54" s="24">
        <f t="shared" si="18"/>
        <v>39600</v>
      </c>
      <c r="G54" s="24">
        <f t="shared" si="22"/>
        <v>37950</v>
      </c>
      <c r="H54" s="24">
        <f t="shared" si="23"/>
        <v>36300</v>
      </c>
      <c r="I54" s="24">
        <f t="shared" si="24"/>
        <v>34650</v>
      </c>
      <c r="J54" s="24"/>
      <c r="K54" s="25">
        <f>D54-(D54*L54/100)</f>
        <v>33000</v>
      </c>
      <c r="L54" s="26">
        <v>50</v>
      </c>
    </row>
    <row r="55" spans="1:12" ht="12" customHeight="1" x14ac:dyDescent="0.25">
      <c r="A55" s="39"/>
      <c r="B55" s="46"/>
      <c r="C55" s="40"/>
      <c r="D55" s="47"/>
      <c r="E55" s="42"/>
      <c r="F55" s="44"/>
      <c r="G55" s="34"/>
      <c r="H55" s="34"/>
      <c r="I55" s="34"/>
      <c r="J55" s="34"/>
      <c r="K55" s="34"/>
      <c r="L55" s="34"/>
    </row>
    <row r="56" spans="1:12" ht="20.25" customHeight="1" x14ac:dyDescent="0.3">
      <c r="A56" s="32" t="s">
        <v>98</v>
      </c>
      <c r="B56" s="33"/>
      <c r="C56" s="33"/>
      <c r="D56" s="23" t="s">
        <v>54</v>
      </c>
      <c r="E56" s="24" t="s">
        <v>55</v>
      </c>
      <c r="F56" s="24" t="s">
        <v>56</v>
      </c>
      <c r="G56" s="24" t="s">
        <v>57</v>
      </c>
      <c r="H56" s="24" t="s">
        <v>58</v>
      </c>
      <c r="I56" s="24" t="s">
        <v>59</v>
      </c>
      <c r="J56" s="24"/>
      <c r="K56" s="25"/>
      <c r="L56" s="26"/>
    </row>
    <row r="57" spans="1:12" ht="28.5" customHeight="1" x14ac:dyDescent="0.25">
      <c r="A57" s="176"/>
      <c r="B57" s="45" t="s">
        <v>99</v>
      </c>
      <c r="C57" s="30" t="s">
        <v>100</v>
      </c>
      <c r="D57" s="48">
        <v>2750000</v>
      </c>
      <c r="E57" s="24">
        <f t="shared" si="17"/>
        <v>1839062.5</v>
      </c>
      <c r="F57" s="24">
        <f t="shared" si="18"/>
        <v>1765500</v>
      </c>
      <c r="G57" s="24">
        <f t="shared" ref="G57:G58" si="25">K57*115%</f>
        <v>1691937.4999999998</v>
      </c>
      <c r="H57" s="24">
        <f t="shared" ref="H57:H58" si="26">K57*110%</f>
        <v>1618375.0000000002</v>
      </c>
      <c r="I57" s="24">
        <f t="shared" ref="I57:I58" si="27">K57*105%</f>
        <v>1544812.5</v>
      </c>
      <c r="J57" s="24"/>
      <c r="K57" s="49">
        <f>D57-(D57*L57/100)</f>
        <v>1471250</v>
      </c>
      <c r="L57" s="50">
        <v>46.5</v>
      </c>
    </row>
    <row r="58" spans="1:12" ht="28.5" customHeight="1" x14ac:dyDescent="0.25">
      <c r="A58" s="178"/>
      <c r="B58" s="45" t="s">
        <v>101</v>
      </c>
      <c r="C58" s="29" t="s">
        <v>102</v>
      </c>
      <c r="D58" s="48">
        <v>4200000</v>
      </c>
      <c r="E58" s="24">
        <f t="shared" si="17"/>
        <v>2808750</v>
      </c>
      <c r="F58" s="24">
        <f t="shared" si="18"/>
        <v>2696400</v>
      </c>
      <c r="G58" s="24">
        <f t="shared" si="25"/>
        <v>2584050</v>
      </c>
      <c r="H58" s="24">
        <f t="shared" si="26"/>
        <v>2471700</v>
      </c>
      <c r="I58" s="24">
        <f t="shared" si="27"/>
        <v>2359350</v>
      </c>
      <c r="J58" s="24"/>
      <c r="K58" s="49">
        <f>D58-(D58*L58/100)</f>
        <v>2247000</v>
      </c>
      <c r="L58" s="50">
        <v>46.5</v>
      </c>
    </row>
    <row r="59" spans="1:12" ht="16.5" customHeight="1" x14ac:dyDescent="0.25">
      <c r="A59" s="39"/>
      <c r="B59" s="46"/>
      <c r="C59" s="40"/>
      <c r="D59" s="47"/>
      <c r="E59" s="42"/>
      <c r="F59" s="51"/>
      <c r="G59" s="51"/>
      <c r="H59" s="51"/>
      <c r="I59" s="51"/>
      <c r="J59" s="51"/>
      <c r="K59" s="51"/>
      <c r="L59" s="51"/>
    </row>
    <row r="60" spans="1:12" ht="18.75" customHeight="1" x14ac:dyDescent="0.3">
      <c r="A60" s="170" t="s">
        <v>107</v>
      </c>
      <c r="B60" s="171"/>
      <c r="C60" s="171"/>
      <c r="D60" s="171"/>
      <c r="E60" s="172"/>
      <c r="F60" s="15"/>
      <c r="G60" s="15"/>
      <c r="H60" s="56"/>
      <c r="I60" s="57"/>
      <c r="J60" s="57"/>
    </row>
    <row r="61" spans="1:12" ht="31.5" x14ac:dyDescent="0.25">
      <c r="A61" s="173"/>
      <c r="B61" s="58" t="s">
        <v>104</v>
      </c>
      <c r="C61" s="59" t="s">
        <v>1</v>
      </c>
      <c r="D61" s="60">
        <v>28000</v>
      </c>
      <c r="E61" s="61">
        <v>25000</v>
      </c>
      <c r="F61" s="60">
        <v>20000</v>
      </c>
      <c r="G61" s="60"/>
      <c r="H61" s="61"/>
      <c r="I61" s="57"/>
      <c r="J61" s="57"/>
    </row>
    <row r="62" spans="1:12" ht="15.75" x14ac:dyDescent="0.25">
      <c r="A62" s="174"/>
      <c r="B62" s="58" t="s">
        <v>105</v>
      </c>
      <c r="C62" s="59"/>
      <c r="D62" s="60">
        <v>24000</v>
      </c>
      <c r="E62" s="60">
        <v>20000</v>
      </c>
      <c r="F62" s="60">
        <v>18000</v>
      </c>
      <c r="G62" s="60"/>
      <c r="H62" s="61"/>
      <c r="I62" s="57"/>
      <c r="J62" s="57"/>
    </row>
    <row r="63" spans="1:12" ht="31.5" x14ac:dyDescent="0.25">
      <c r="A63" s="175"/>
      <c r="B63" s="58" t="s">
        <v>106</v>
      </c>
      <c r="C63" s="59" t="s">
        <v>1</v>
      </c>
      <c r="D63" s="60">
        <v>34500</v>
      </c>
      <c r="E63" s="60">
        <v>30000</v>
      </c>
      <c r="F63" s="60">
        <v>28000</v>
      </c>
      <c r="G63" s="60"/>
      <c r="H63" s="61"/>
      <c r="I63" s="57"/>
      <c r="J63" s="57"/>
    </row>
  </sheetData>
  <mergeCells count="20">
    <mergeCell ref="A1:C1"/>
    <mergeCell ref="B20:D20"/>
    <mergeCell ref="A51:A54"/>
    <mergeCell ref="A57:A58"/>
    <mergeCell ref="A16:A17"/>
    <mergeCell ref="A18:A19"/>
    <mergeCell ref="A3:C3"/>
    <mergeCell ref="A4:A5"/>
    <mergeCell ref="A6:A7"/>
    <mergeCell ref="A10:C10"/>
    <mergeCell ref="A11:A13"/>
    <mergeCell ref="A60:E60"/>
    <mergeCell ref="A61:A63"/>
    <mergeCell ref="A21:A23"/>
    <mergeCell ref="A36:A39"/>
    <mergeCell ref="A42:A45"/>
    <mergeCell ref="A47:A48"/>
    <mergeCell ref="A27:A28"/>
    <mergeCell ref="A30:A31"/>
    <mergeCell ref="A33:A34"/>
  </mergeCells>
  <pageMargins left="0.2" right="0.2" top="0.25" bottom="0.31" header="0.16" footer="0.2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cp:lastPrinted>2020-02-12T11:31:14Z</cp:lastPrinted>
  <dcterms:created xsi:type="dcterms:W3CDTF">2012-02-09T02:38:56Z</dcterms:created>
  <dcterms:modified xsi:type="dcterms:W3CDTF">2021-06-17T04:10:56Z</dcterms:modified>
</cp:coreProperties>
</file>